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cooby\Downloads\"/>
    </mc:Choice>
  </mc:AlternateContent>
  <xr:revisionPtr revIDLastSave="0" documentId="13_ncr:1_{6F8D9080-2273-4AAB-8A9B-A39775F962EE}" xr6:coauthVersionLast="47" xr6:coauthVersionMax="47" xr10:uidLastSave="{00000000-0000-0000-0000-000000000000}"/>
  <bookViews>
    <workbookView xWindow="1560" yWindow="690" windowWidth="15405" windowHeight="15510" xr2:uid="{00000000-000D-0000-FFFF-FFFF00000000}"/>
  </bookViews>
  <sheets>
    <sheet name="Introduction" sheetId="4" r:id="rId1"/>
    <sheet name="Tableau A" sheetId="1" r:id="rId2"/>
    <sheet name="Tableau B" sheetId="2" r:id="rId3"/>
  </sheets>
  <definedNames>
    <definedName name="_xlnm._FilterDatabase" localSheetId="1" hidden="1">'Tableau A'!$B$4:$D$345</definedName>
    <definedName name="_xlnm._FilterDatabase" localSheetId="2" hidden="1">'Tableau B'!$B$6:$K$308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 l="1"/>
  <c r="E19" i="2"/>
  <c r="F19" i="2"/>
  <c r="G19" i="2"/>
  <c r="H19" i="2"/>
  <c r="I19" i="2"/>
  <c r="J19" i="2"/>
  <c r="G134" i="2" l="1"/>
  <c r="G135" i="2"/>
  <c r="F293" i="1"/>
  <c r="H293" i="1"/>
  <c r="J293" i="1"/>
  <c r="L293" i="1"/>
  <c r="N293" i="1"/>
  <c r="P293" i="1"/>
  <c r="R293" i="1"/>
  <c r="T293" i="1"/>
  <c r="V293" i="1"/>
  <c r="X293" i="1"/>
  <c r="Z293" i="1"/>
  <c r="AB293" i="1"/>
  <c r="AD293" i="1"/>
  <c r="AF293" i="1"/>
  <c r="AH293" i="1"/>
  <c r="AJ293" i="1"/>
  <c r="AL293" i="1"/>
  <c r="AN293" i="1"/>
  <c r="AP293" i="1"/>
  <c r="AR293" i="1"/>
  <c r="AT293" i="1"/>
  <c r="AV293" i="1"/>
  <c r="AX293" i="1"/>
  <c r="D293" i="1"/>
  <c r="G263" i="2"/>
  <c r="H263" i="2"/>
  <c r="I263" i="2"/>
  <c r="J263" i="2"/>
  <c r="K263" i="2"/>
  <c r="E263" i="2"/>
  <c r="F263" i="2"/>
  <c r="D263" i="2"/>
  <c r="D291" i="1"/>
  <c r="K190" i="2"/>
  <c r="J190" i="2"/>
  <c r="I190" i="2"/>
  <c r="H190" i="2"/>
  <c r="G190" i="2"/>
  <c r="F190" i="2"/>
  <c r="E190" i="2"/>
  <c r="D190" i="2"/>
  <c r="F191" i="1"/>
  <c r="D193" i="1"/>
  <c r="E189" i="2"/>
  <c r="F189" i="2"/>
  <c r="G189" i="2"/>
  <c r="H189" i="2"/>
  <c r="I189" i="2"/>
  <c r="J189" i="2"/>
  <c r="K189" i="2"/>
  <c r="D189" i="2"/>
  <c r="D186" i="2"/>
  <c r="D288" i="2"/>
  <c r="E288" i="2"/>
  <c r="F288" i="2"/>
  <c r="G288" i="2"/>
  <c r="H288" i="2"/>
  <c r="I288" i="2"/>
  <c r="J288" i="2"/>
  <c r="K288" i="2"/>
  <c r="K302" i="2"/>
  <c r="J302" i="2"/>
  <c r="I302" i="2"/>
  <c r="H302" i="2"/>
  <c r="G302" i="2"/>
  <c r="F302" i="2"/>
  <c r="E302" i="2"/>
  <c r="D302" i="2"/>
  <c r="K301" i="2"/>
  <c r="J301" i="2"/>
  <c r="I301" i="2"/>
  <c r="H301" i="2"/>
  <c r="G301" i="2"/>
  <c r="F301" i="2"/>
  <c r="E301" i="2"/>
  <c r="D301" i="2"/>
  <c r="K300" i="2"/>
  <c r="J300" i="2"/>
  <c r="I300" i="2"/>
  <c r="H300" i="2"/>
  <c r="G300" i="2"/>
  <c r="F300" i="2"/>
  <c r="E300" i="2"/>
  <c r="D300" i="2"/>
  <c r="K299" i="2"/>
  <c r="J299" i="2"/>
  <c r="I299" i="2"/>
  <c r="H299" i="2"/>
  <c r="G299" i="2"/>
  <c r="F299" i="2"/>
  <c r="E299" i="2"/>
  <c r="D299" i="2"/>
  <c r="K298" i="2"/>
  <c r="J298" i="2"/>
  <c r="I298" i="2"/>
  <c r="H298" i="2"/>
  <c r="G298" i="2"/>
  <c r="F298" i="2"/>
  <c r="E298" i="2"/>
  <c r="D298" i="2"/>
  <c r="K262" i="2"/>
  <c r="J262" i="2"/>
  <c r="I262" i="2"/>
  <c r="H262" i="2"/>
  <c r="G262" i="2"/>
  <c r="F262" i="2"/>
  <c r="E262" i="2"/>
  <c r="D262" i="2"/>
  <c r="K261" i="2"/>
  <c r="J261" i="2"/>
  <c r="I261" i="2"/>
  <c r="H261" i="2"/>
  <c r="G261" i="2"/>
  <c r="F261" i="2"/>
  <c r="E261" i="2"/>
  <c r="D261" i="2"/>
  <c r="K260" i="2"/>
  <c r="J260" i="2"/>
  <c r="I260" i="2"/>
  <c r="H260" i="2"/>
  <c r="G260" i="2"/>
  <c r="F260" i="2"/>
  <c r="E260" i="2"/>
  <c r="D260" i="2"/>
  <c r="K259" i="2"/>
  <c r="J259" i="2"/>
  <c r="I259" i="2"/>
  <c r="H259" i="2"/>
  <c r="G259" i="2"/>
  <c r="F259" i="2"/>
  <c r="E259" i="2"/>
  <c r="D259" i="2"/>
  <c r="K287" i="2"/>
  <c r="J287" i="2"/>
  <c r="I287" i="2"/>
  <c r="H287" i="2"/>
  <c r="G287" i="2"/>
  <c r="F287" i="2"/>
  <c r="E287" i="2"/>
  <c r="D287" i="2"/>
  <c r="K286" i="2"/>
  <c r="J286" i="2"/>
  <c r="I286" i="2"/>
  <c r="H286" i="2"/>
  <c r="G286" i="2"/>
  <c r="F286" i="2"/>
  <c r="E286" i="2"/>
  <c r="D286" i="2"/>
  <c r="K285" i="2"/>
  <c r="J285" i="2"/>
  <c r="I285" i="2"/>
  <c r="H285" i="2"/>
  <c r="G285" i="2"/>
  <c r="F285" i="2"/>
  <c r="E285" i="2"/>
  <c r="D285" i="2"/>
  <c r="K284" i="2"/>
  <c r="J284" i="2"/>
  <c r="I284" i="2"/>
  <c r="H284" i="2"/>
  <c r="G284" i="2"/>
  <c r="F284" i="2"/>
  <c r="E284" i="2"/>
  <c r="D284" i="2"/>
  <c r="K188" i="2"/>
  <c r="J188" i="2"/>
  <c r="I188" i="2"/>
  <c r="H188" i="2"/>
  <c r="G188" i="2"/>
  <c r="F188" i="2"/>
  <c r="E188" i="2"/>
  <c r="D188" i="2"/>
  <c r="K187" i="2"/>
  <c r="J187" i="2"/>
  <c r="I187" i="2"/>
  <c r="H187" i="2"/>
  <c r="G187" i="2"/>
  <c r="F187" i="2"/>
  <c r="E187" i="2"/>
  <c r="D187" i="2"/>
  <c r="K186" i="2"/>
  <c r="J186" i="2"/>
  <c r="I186" i="2"/>
  <c r="H186" i="2"/>
  <c r="G186" i="2"/>
  <c r="F186" i="2"/>
  <c r="E186" i="2"/>
  <c r="K142" i="2"/>
  <c r="J142" i="2"/>
  <c r="I142" i="2"/>
  <c r="H142" i="2"/>
  <c r="G142" i="2"/>
  <c r="F142" i="2"/>
  <c r="E142" i="2"/>
  <c r="D142" i="2"/>
  <c r="K141" i="2"/>
  <c r="J141" i="2"/>
  <c r="I141" i="2"/>
  <c r="H141" i="2"/>
  <c r="G141" i="2"/>
  <c r="F141" i="2"/>
  <c r="E141" i="2"/>
  <c r="D141" i="2"/>
  <c r="K136" i="2"/>
  <c r="J136" i="2"/>
  <c r="I136" i="2"/>
  <c r="H136" i="2"/>
  <c r="G136" i="2"/>
  <c r="F136" i="2"/>
  <c r="E136" i="2"/>
  <c r="D136" i="2"/>
  <c r="K135" i="2"/>
  <c r="J135" i="2"/>
  <c r="I135" i="2"/>
  <c r="H135" i="2"/>
  <c r="F135" i="2"/>
  <c r="E135" i="2"/>
  <c r="D135" i="2"/>
  <c r="K134" i="2"/>
  <c r="J134" i="2"/>
  <c r="I134" i="2"/>
  <c r="H134" i="2"/>
  <c r="F134" i="2"/>
  <c r="E134" i="2"/>
  <c r="D134" i="2"/>
  <c r="K133" i="2"/>
  <c r="J133" i="2"/>
  <c r="I133" i="2"/>
  <c r="H133" i="2"/>
  <c r="G133" i="2"/>
  <c r="F133" i="2"/>
  <c r="E133" i="2"/>
  <c r="D133" i="2"/>
  <c r="K132" i="2"/>
  <c r="J132" i="2"/>
  <c r="I132" i="2"/>
  <c r="H132" i="2"/>
  <c r="G132" i="2"/>
  <c r="F132" i="2"/>
  <c r="E132" i="2"/>
  <c r="D132" i="2"/>
  <c r="D101" i="2"/>
  <c r="D100" i="2"/>
  <c r="D98" i="2"/>
  <c r="D97" i="2"/>
  <c r="K53" i="2"/>
  <c r="J53" i="2"/>
  <c r="I53" i="2"/>
  <c r="H53" i="2"/>
  <c r="G53" i="2"/>
  <c r="F53" i="2"/>
  <c r="E53" i="2"/>
  <c r="D53" i="2"/>
  <c r="K52" i="2"/>
  <c r="J52" i="2"/>
  <c r="I52" i="2"/>
  <c r="H52" i="2"/>
  <c r="G52" i="2"/>
  <c r="F52" i="2"/>
  <c r="E52" i="2"/>
  <c r="D52" i="2"/>
  <c r="K51" i="2"/>
  <c r="J51" i="2"/>
  <c r="I51" i="2"/>
  <c r="H51" i="2"/>
  <c r="G51" i="2"/>
  <c r="F51" i="2"/>
  <c r="E51" i="2"/>
  <c r="D51" i="2"/>
  <c r="K50" i="2"/>
  <c r="J50" i="2"/>
  <c r="I50" i="2"/>
  <c r="H50" i="2"/>
  <c r="G50" i="2"/>
  <c r="F50" i="2"/>
  <c r="E50" i="2"/>
  <c r="D50" i="2"/>
  <c r="K49" i="2"/>
  <c r="J49" i="2"/>
  <c r="I49" i="2"/>
  <c r="H49" i="2"/>
  <c r="G49" i="2"/>
  <c r="F49" i="2"/>
  <c r="E49" i="2"/>
  <c r="D49" i="2"/>
  <c r="K34" i="2"/>
  <c r="J34" i="2"/>
  <c r="I34" i="2"/>
  <c r="H34" i="2"/>
  <c r="G34" i="2"/>
  <c r="F34" i="2"/>
  <c r="E34" i="2"/>
  <c r="D34" i="2"/>
  <c r="K33" i="2"/>
  <c r="J33" i="2"/>
  <c r="I33" i="2"/>
  <c r="H33" i="2"/>
  <c r="G33" i="2"/>
  <c r="F33" i="2"/>
  <c r="E33" i="2"/>
  <c r="D33" i="2"/>
  <c r="K32" i="2"/>
  <c r="J32" i="2"/>
  <c r="I32" i="2"/>
  <c r="H32" i="2"/>
  <c r="G32" i="2"/>
  <c r="F32" i="2"/>
  <c r="E32" i="2"/>
  <c r="D32" i="2"/>
  <c r="K30" i="2"/>
  <c r="J30" i="2"/>
  <c r="I30" i="2"/>
  <c r="H30" i="2"/>
  <c r="G30" i="2"/>
  <c r="F30" i="2"/>
  <c r="E30" i="2"/>
  <c r="D30" i="2"/>
  <c r="K18" i="2"/>
  <c r="J18" i="2"/>
  <c r="I18" i="2"/>
  <c r="H18" i="2"/>
  <c r="G18" i="2"/>
  <c r="F18" i="2"/>
  <c r="E18" i="2"/>
  <c r="D18" i="2"/>
  <c r="K17" i="2"/>
  <c r="J17" i="2"/>
  <c r="I17" i="2"/>
  <c r="H17" i="2"/>
  <c r="G17" i="2"/>
  <c r="F17" i="2"/>
  <c r="E17" i="2"/>
  <c r="D17" i="2"/>
  <c r="K16" i="2"/>
  <c r="J16" i="2"/>
  <c r="I16" i="2"/>
  <c r="H16" i="2"/>
  <c r="G16" i="2"/>
  <c r="F16" i="2"/>
  <c r="E16" i="2"/>
  <c r="D16" i="2"/>
  <c r="K15" i="2"/>
  <c r="J15" i="2"/>
  <c r="I15" i="2"/>
  <c r="H15" i="2"/>
  <c r="G15" i="2"/>
  <c r="F15" i="2"/>
  <c r="E15" i="2"/>
  <c r="D15" i="2"/>
  <c r="D132" i="1"/>
  <c r="F132" i="1"/>
  <c r="H132" i="1"/>
  <c r="J132" i="1"/>
  <c r="L132" i="1"/>
  <c r="N132" i="1"/>
  <c r="P132" i="1"/>
  <c r="R132" i="1"/>
  <c r="T132" i="1"/>
  <c r="V132" i="1"/>
  <c r="X132" i="1"/>
  <c r="Z132" i="1"/>
  <c r="AB132" i="1"/>
  <c r="AD132" i="1"/>
  <c r="AF132" i="1"/>
  <c r="AH132" i="1"/>
  <c r="AJ132" i="1"/>
  <c r="AL132" i="1"/>
  <c r="AN132" i="1"/>
  <c r="AP132" i="1"/>
  <c r="AR132" i="1"/>
  <c r="AT132" i="1"/>
  <c r="AV132" i="1"/>
  <c r="AX132" i="1"/>
  <c r="D133" i="1"/>
  <c r="F133" i="1"/>
  <c r="H133" i="1"/>
  <c r="J133" i="1"/>
  <c r="L133" i="1"/>
  <c r="N133" i="1"/>
  <c r="P133" i="1"/>
  <c r="R133" i="1"/>
  <c r="T133" i="1"/>
  <c r="V133" i="1"/>
  <c r="X133" i="1"/>
  <c r="Z133" i="1"/>
  <c r="AB133" i="1"/>
  <c r="AD133" i="1"/>
  <c r="AF133" i="1"/>
  <c r="AH133" i="1"/>
  <c r="AJ133" i="1"/>
  <c r="AL133" i="1"/>
  <c r="AN133" i="1"/>
  <c r="AP133" i="1"/>
  <c r="AR133" i="1"/>
  <c r="AT133" i="1"/>
  <c r="AV133" i="1"/>
  <c r="AX133" i="1"/>
  <c r="D134" i="1"/>
  <c r="F134" i="1"/>
  <c r="H134" i="1"/>
  <c r="J134" i="1"/>
  <c r="L134" i="1"/>
  <c r="N134" i="1"/>
  <c r="P134" i="1"/>
  <c r="R134" i="1"/>
  <c r="T134" i="1"/>
  <c r="V134" i="1"/>
  <c r="X134" i="1"/>
  <c r="Z134" i="1"/>
  <c r="AB134" i="1"/>
  <c r="AD134" i="1"/>
  <c r="AF134" i="1"/>
  <c r="AH134" i="1"/>
  <c r="AJ134" i="1"/>
  <c r="AL134" i="1"/>
  <c r="AN134" i="1"/>
  <c r="AP134" i="1"/>
  <c r="AR134" i="1"/>
  <c r="AT134" i="1"/>
  <c r="AV134" i="1"/>
  <c r="AX134" i="1"/>
  <c r="D135" i="1"/>
  <c r="F135" i="1"/>
  <c r="H135" i="1"/>
  <c r="J135" i="1"/>
  <c r="L135" i="1"/>
  <c r="N135" i="1"/>
  <c r="P135" i="1"/>
  <c r="R135" i="1"/>
  <c r="T135" i="1"/>
  <c r="V135" i="1"/>
  <c r="X135" i="1"/>
  <c r="Z135" i="1"/>
  <c r="AB135" i="1"/>
  <c r="AD135" i="1"/>
  <c r="AF135" i="1"/>
  <c r="AH135" i="1"/>
  <c r="AJ135" i="1"/>
  <c r="AL135" i="1"/>
  <c r="AN135" i="1"/>
  <c r="AP135" i="1"/>
  <c r="AR135" i="1"/>
  <c r="AT135" i="1"/>
  <c r="AV135" i="1"/>
  <c r="AX135" i="1"/>
  <c r="D136" i="1"/>
  <c r="F136" i="1"/>
  <c r="H136" i="1"/>
  <c r="J136" i="1"/>
  <c r="L136" i="1"/>
  <c r="N136" i="1"/>
  <c r="P136" i="1"/>
  <c r="R136" i="1"/>
  <c r="T136" i="1"/>
  <c r="V136" i="1"/>
  <c r="X136" i="1"/>
  <c r="Z136" i="1"/>
  <c r="AB136" i="1"/>
  <c r="AD136" i="1"/>
  <c r="AF136" i="1"/>
  <c r="AH136" i="1"/>
  <c r="AJ136" i="1"/>
  <c r="AL136" i="1"/>
  <c r="AN136" i="1"/>
  <c r="AP136" i="1"/>
  <c r="AR136" i="1"/>
  <c r="AT136" i="1"/>
  <c r="AV136" i="1"/>
  <c r="AX136" i="1"/>
  <c r="H26" i="1"/>
  <c r="J304" i="2" l="1"/>
  <c r="J305" i="2"/>
  <c r="H307" i="2"/>
  <c r="H304" i="2"/>
  <c r="H305" i="2"/>
  <c r="H306" i="2"/>
  <c r="H308" i="2"/>
  <c r="J306" i="2"/>
  <c r="D304" i="2"/>
  <c r="D306" i="2"/>
  <c r="J307" i="2"/>
  <c r="D307" i="2"/>
  <c r="J308" i="2"/>
  <c r="I308" i="2"/>
  <c r="I307" i="2"/>
  <c r="D305" i="2"/>
  <c r="I306" i="2"/>
  <c r="D308" i="2"/>
  <c r="I304" i="2"/>
  <c r="I305" i="2"/>
  <c r="F304" i="2"/>
  <c r="F305" i="2"/>
  <c r="F307" i="2"/>
  <c r="F308" i="2"/>
  <c r="G304" i="2"/>
  <c r="G305" i="2"/>
  <c r="G306" i="2"/>
  <c r="G307" i="2"/>
  <c r="G308" i="2"/>
  <c r="K304" i="2"/>
  <c r="K306" i="2"/>
  <c r="K307" i="2"/>
  <c r="K308" i="2"/>
  <c r="K305" i="2"/>
  <c r="E305" i="2"/>
  <c r="E307" i="2"/>
  <c r="E304" i="2"/>
  <c r="E306" i="2"/>
  <c r="E308" i="2"/>
  <c r="F306" i="2"/>
  <c r="D23" i="1"/>
  <c r="V292" i="1"/>
  <c r="X292" i="1"/>
  <c r="D289" i="1"/>
  <c r="AD339" i="1"/>
  <c r="AF339" i="1"/>
  <c r="AH339" i="1"/>
  <c r="AJ339" i="1"/>
  <c r="AL339" i="1"/>
  <c r="AN339" i="1"/>
  <c r="AP339" i="1"/>
  <c r="AR339" i="1"/>
  <c r="AT339" i="1"/>
  <c r="AV339" i="1"/>
  <c r="AX339" i="1"/>
  <c r="X339" i="1"/>
  <c r="Z339" i="1"/>
  <c r="AB339" i="1"/>
  <c r="R339" i="1"/>
  <c r="T339" i="1"/>
  <c r="V339" i="1"/>
  <c r="F339" i="1"/>
  <c r="H339" i="1"/>
  <c r="J339" i="1"/>
  <c r="L339" i="1"/>
  <c r="N339" i="1"/>
  <c r="P339" i="1"/>
  <c r="X338" i="1"/>
  <c r="Z338" i="1"/>
  <c r="AB338" i="1"/>
  <c r="AD338" i="1"/>
  <c r="AF338" i="1"/>
  <c r="AH338" i="1"/>
  <c r="AJ338" i="1"/>
  <c r="AL338" i="1"/>
  <c r="AN338" i="1"/>
  <c r="AP338" i="1"/>
  <c r="AR338" i="1"/>
  <c r="AT338" i="1"/>
  <c r="AV338" i="1"/>
  <c r="AX338" i="1"/>
  <c r="V338" i="1"/>
  <c r="R338" i="1"/>
  <c r="T338" i="1"/>
  <c r="N338" i="1"/>
  <c r="P338" i="1"/>
  <c r="F338" i="1"/>
  <c r="H338" i="1"/>
  <c r="J338" i="1"/>
  <c r="L338" i="1"/>
  <c r="R337" i="1"/>
  <c r="T337" i="1"/>
  <c r="V337" i="1"/>
  <c r="X337" i="1"/>
  <c r="Z337" i="1"/>
  <c r="AB337" i="1"/>
  <c r="AD337" i="1"/>
  <c r="AF337" i="1"/>
  <c r="AH337" i="1"/>
  <c r="AJ337" i="1"/>
  <c r="AL337" i="1"/>
  <c r="AN337" i="1"/>
  <c r="AP337" i="1"/>
  <c r="AR337" i="1"/>
  <c r="AT337" i="1"/>
  <c r="AV337" i="1"/>
  <c r="AX337" i="1"/>
  <c r="F337" i="1"/>
  <c r="H337" i="1"/>
  <c r="J337" i="1"/>
  <c r="L337" i="1"/>
  <c r="N337" i="1"/>
  <c r="P337" i="1"/>
  <c r="F336" i="1"/>
  <c r="H336" i="1"/>
  <c r="J336" i="1"/>
  <c r="L336" i="1"/>
  <c r="N336" i="1"/>
  <c r="P336" i="1"/>
  <c r="R336" i="1"/>
  <c r="T336" i="1"/>
  <c r="V336" i="1"/>
  <c r="X336" i="1"/>
  <c r="Z336" i="1"/>
  <c r="AB336" i="1"/>
  <c r="AD336" i="1"/>
  <c r="AF336" i="1"/>
  <c r="AH336" i="1"/>
  <c r="AJ336" i="1"/>
  <c r="AL336" i="1"/>
  <c r="AN336" i="1"/>
  <c r="AP336" i="1"/>
  <c r="AR336" i="1"/>
  <c r="AT336" i="1"/>
  <c r="AV336" i="1"/>
  <c r="AX336" i="1"/>
  <c r="AL335" i="1"/>
  <c r="AN335" i="1"/>
  <c r="AP335" i="1"/>
  <c r="AR335" i="1"/>
  <c r="AT335" i="1"/>
  <c r="AV335" i="1"/>
  <c r="AX335" i="1"/>
  <c r="AF335" i="1"/>
  <c r="AH335" i="1"/>
  <c r="AJ335" i="1"/>
  <c r="AB335" i="1"/>
  <c r="AD335" i="1"/>
  <c r="X335" i="1"/>
  <c r="Z335" i="1"/>
  <c r="L335" i="1"/>
  <c r="N335" i="1"/>
  <c r="P335" i="1"/>
  <c r="R335" i="1"/>
  <c r="T335" i="1"/>
  <c r="V335" i="1"/>
  <c r="J335" i="1"/>
  <c r="F335" i="1"/>
  <c r="H335" i="1"/>
  <c r="D339" i="1"/>
  <c r="D338" i="1"/>
  <c r="D337" i="1"/>
  <c r="D336" i="1"/>
  <c r="D335" i="1"/>
  <c r="AP292" i="1"/>
  <c r="AR292" i="1"/>
  <c r="AT292" i="1"/>
  <c r="AV292" i="1"/>
  <c r="AX292" i="1"/>
  <c r="AL292" i="1"/>
  <c r="AN292" i="1"/>
  <c r="AH292" i="1"/>
  <c r="AJ292" i="1"/>
  <c r="AD292" i="1"/>
  <c r="AF292" i="1"/>
  <c r="Z292" i="1"/>
  <c r="AB292" i="1"/>
  <c r="L292" i="1"/>
  <c r="N292" i="1"/>
  <c r="P292" i="1"/>
  <c r="R292" i="1"/>
  <c r="T292" i="1"/>
  <c r="F292" i="1"/>
  <c r="H292" i="1"/>
  <c r="J292" i="1"/>
  <c r="D292" i="1"/>
  <c r="AT291" i="1"/>
  <c r="AV291" i="1"/>
  <c r="AX291" i="1"/>
  <c r="AP291" i="1"/>
  <c r="AR291" i="1"/>
  <c r="AL291" i="1"/>
  <c r="AN291" i="1"/>
  <c r="AJ291" i="1"/>
  <c r="AD291" i="1"/>
  <c r="AF291" i="1"/>
  <c r="AH291" i="1"/>
  <c r="X291" i="1"/>
  <c r="Z291" i="1"/>
  <c r="AB291" i="1"/>
  <c r="P291" i="1"/>
  <c r="R291" i="1"/>
  <c r="T291" i="1"/>
  <c r="V291" i="1"/>
  <c r="L291" i="1"/>
  <c r="N291" i="1"/>
  <c r="F291" i="1"/>
  <c r="H291" i="1"/>
  <c r="J291" i="1"/>
  <c r="AD290" i="1"/>
  <c r="AF290" i="1"/>
  <c r="AH290" i="1"/>
  <c r="AJ290" i="1"/>
  <c r="AL290" i="1"/>
  <c r="AN290" i="1"/>
  <c r="AP290" i="1"/>
  <c r="AR290" i="1"/>
  <c r="AT290" i="1"/>
  <c r="AV290" i="1"/>
  <c r="AX290" i="1"/>
  <c r="Z290" i="1"/>
  <c r="AB290" i="1"/>
  <c r="V290" i="1"/>
  <c r="X290" i="1"/>
  <c r="F290" i="1"/>
  <c r="H290" i="1"/>
  <c r="J290" i="1"/>
  <c r="L290" i="1"/>
  <c r="N290" i="1"/>
  <c r="P290" i="1"/>
  <c r="R290" i="1"/>
  <c r="T290" i="1"/>
  <c r="D290" i="1"/>
  <c r="F324" i="1"/>
  <c r="H324" i="1"/>
  <c r="J324" i="1"/>
  <c r="L324" i="1"/>
  <c r="N324" i="1"/>
  <c r="P324" i="1"/>
  <c r="R324" i="1"/>
  <c r="T324" i="1"/>
  <c r="V324" i="1"/>
  <c r="X324" i="1"/>
  <c r="Z324" i="1"/>
  <c r="AB324" i="1"/>
  <c r="AD324" i="1"/>
  <c r="AF324" i="1"/>
  <c r="AH324" i="1"/>
  <c r="AJ324" i="1"/>
  <c r="AL324" i="1"/>
  <c r="AN324" i="1"/>
  <c r="AP324" i="1"/>
  <c r="AR324" i="1"/>
  <c r="AT324" i="1"/>
  <c r="AV324" i="1"/>
  <c r="AX324" i="1"/>
  <c r="D324" i="1"/>
  <c r="V323" i="1"/>
  <c r="X323" i="1"/>
  <c r="Z323" i="1"/>
  <c r="AB323" i="1"/>
  <c r="AD323" i="1"/>
  <c r="AF323" i="1"/>
  <c r="AH323" i="1"/>
  <c r="AJ323" i="1"/>
  <c r="AL323" i="1"/>
  <c r="AN323" i="1"/>
  <c r="AP323" i="1"/>
  <c r="AR323" i="1"/>
  <c r="AT323" i="1"/>
  <c r="AV323" i="1"/>
  <c r="AX323" i="1"/>
  <c r="N323" i="1"/>
  <c r="P323" i="1"/>
  <c r="R323" i="1"/>
  <c r="T323" i="1"/>
  <c r="F323" i="1"/>
  <c r="H323" i="1"/>
  <c r="J323" i="1"/>
  <c r="L323" i="1"/>
  <c r="D323" i="1"/>
  <c r="P322" i="1"/>
  <c r="R322" i="1"/>
  <c r="T322" i="1"/>
  <c r="V322" i="1"/>
  <c r="X322" i="1"/>
  <c r="Z322" i="1"/>
  <c r="AB322" i="1"/>
  <c r="AD322" i="1"/>
  <c r="AF322" i="1"/>
  <c r="AH322" i="1"/>
  <c r="AJ322" i="1"/>
  <c r="AL322" i="1"/>
  <c r="AN322" i="1"/>
  <c r="AP322" i="1"/>
  <c r="AR322" i="1"/>
  <c r="AT322" i="1"/>
  <c r="AV322" i="1"/>
  <c r="AX322" i="1"/>
  <c r="F322" i="1"/>
  <c r="H322" i="1"/>
  <c r="J322" i="1"/>
  <c r="L322" i="1"/>
  <c r="N322" i="1"/>
  <c r="D322" i="1"/>
  <c r="AP321" i="1"/>
  <c r="AR321" i="1"/>
  <c r="AT321" i="1"/>
  <c r="AV321" i="1"/>
  <c r="AX321" i="1"/>
  <c r="Z321" i="1"/>
  <c r="AB321" i="1"/>
  <c r="AD321" i="1"/>
  <c r="AF321" i="1"/>
  <c r="AH321" i="1"/>
  <c r="AJ321" i="1"/>
  <c r="AL321" i="1"/>
  <c r="AN321" i="1"/>
  <c r="V321" i="1"/>
  <c r="X321" i="1"/>
  <c r="F321" i="1"/>
  <c r="H321" i="1"/>
  <c r="J321" i="1"/>
  <c r="L321" i="1"/>
  <c r="N321" i="1"/>
  <c r="P321" i="1"/>
  <c r="R321" i="1"/>
  <c r="T321" i="1"/>
  <c r="D321" i="1"/>
  <c r="F320" i="1"/>
  <c r="H320" i="1"/>
  <c r="J320" i="1"/>
  <c r="L320" i="1"/>
  <c r="N320" i="1"/>
  <c r="P320" i="1"/>
  <c r="R320" i="1"/>
  <c r="T320" i="1"/>
  <c r="V320" i="1"/>
  <c r="X320" i="1"/>
  <c r="Z320" i="1"/>
  <c r="AB320" i="1"/>
  <c r="AD320" i="1"/>
  <c r="AF320" i="1"/>
  <c r="AH320" i="1"/>
  <c r="AJ320" i="1"/>
  <c r="AL320" i="1"/>
  <c r="AN320" i="1"/>
  <c r="AP320" i="1"/>
  <c r="AR320" i="1"/>
  <c r="AT320" i="1"/>
  <c r="AV320" i="1"/>
  <c r="AX320" i="1"/>
  <c r="D320" i="1"/>
  <c r="AN194" i="1"/>
  <c r="AP194" i="1"/>
  <c r="AR194" i="1"/>
  <c r="AT194" i="1"/>
  <c r="AV194" i="1"/>
  <c r="AX194" i="1"/>
  <c r="F194" i="1"/>
  <c r="H194" i="1"/>
  <c r="J194" i="1"/>
  <c r="L194" i="1"/>
  <c r="N194" i="1"/>
  <c r="P194" i="1"/>
  <c r="R194" i="1"/>
  <c r="T194" i="1"/>
  <c r="V194" i="1"/>
  <c r="X194" i="1"/>
  <c r="Z194" i="1"/>
  <c r="AB194" i="1"/>
  <c r="AD194" i="1"/>
  <c r="AF194" i="1"/>
  <c r="AH194" i="1"/>
  <c r="AJ194" i="1"/>
  <c r="AL194" i="1"/>
  <c r="D194" i="1"/>
  <c r="Z193" i="1"/>
  <c r="AB193" i="1"/>
  <c r="AD193" i="1"/>
  <c r="AF193" i="1"/>
  <c r="AH193" i="1"/>
  <c r="AJ193" i="1"/>
  <c r="AL193" i="1"/>
  <c r="AN193" i="1"/>
  <c r="AP193" i="1"/>
  <c r="AR193" i="1"/>
  <c r="AT193" i="1"/>
  <c r="AV193" i="1"/>
  <c r="AX193" i="1"/>
  <c r="V193" i="1"/>
  <c r="X193" i="1"/>
  <c r="N193" i="1"/>
  <c r="P193" i="1"/>
  <c r="R193" i="1"/>
  <c r="T193" i="1"/>
  <c r="F193" i="1"/>
  <c r="H193" i="1"/>
  <c r="J193" i="1"/>
  <c r="L193" i="1"/>
  <c r="L192" i="1"/>
  <c r="N192" i="1"/>
  <c r="P192" i="1"/>
  <c r="R192" i="1"/>
  <c r="T192" i="1"/>
  <c r="V192" i="1"/>
  <c r="X192" i="1"/>
  <c r="Z192" i="1"/>
  <c r="AB192" i="1"/>
  <c r="AD192" i="1"/>
  <c r="AF192" i="1"/>
  <c r="AH192" i="1"/>
  <c r="AJ192" i="1"/>
  <c r="AL192" i="1"/>
  <c r="AN192" i="1"/>
  <c r="AP192" i="1"/>
  <c r="AR192" i="1"/>
  <c r="AT192" i="1"/>
  <c r="AV192" i="1"/>
  <c r="F192" i="1"/>
  <c r="H192" i="1"/>
  <c r="J192" i="1"/>
  <c r="D192" i="1"/>
  <c r="AL191" i="1"/>
  <c r="AN191" i="1"/>
  <c r="AP191" i="1"/>
  <c r="AR191" i="1"/>
  <c r="AT191" i="1"/>
  <c r="AV191" i="1"/>
  <c r="AX191" i="1"/>
  <c r="H191" i="1"/>
  <c r="J191" i="1"/>
  <c r="L191" i="1"/>
  <c r="N191" i="1"/>
  <c r="P191" i="1"/>
  <c r="R191" i="1"/>
  <c r="T191" i="1"/>
  <c r="V191" i="1"/>
  <c r="X191" i="1"/>
  <c r="Z191" i="1"/>
  <c r="AB191" i="1"/>
  <c r="AD191" i="1"/>
  <c r="AF191" i="1"/>
  <c r="AH191" i="1"/>
  <c r="AJ191" i="1"/>
  <c r="D191" i="1"/>
  <c r="H190" i="1"/>
  <c r="J190" i="1"/>
  <c r="L190" i="1"/>
  <c r="N190" i="1"/>
  <c r="P190" i="1"/>
  <c r="R190" i="1"/>
  <c r="T190" i="1"/>
  <c r="V190" i="1"/>
  <c r="X190" i="1"/>
  <c r="Z190" i="1"/>
  <c r="AB190" i="1"/>
  <c r="AD190" i="1"/>
  <c r="AF190" i="1"/>
  <c r="AH190" i="1"/>
  <c r="AJ190" i="1"/>
  <c r="AL190" i="1"/>
  <c r="AN190" i="1"/>
  <c r="AP190" i="1"/>
  <c r="AR190" i="1"/>
  <c r="AT190" i="1"/>
  <c r="AV190" i="1"/>
  <c r="AX190" i="1"/>
  <c r="D190" i="1"/>
  <c r="F147" i="1"/>
  <c r="F190" i="1" s="1"/>
  <c r="H147" i="1"/>
  <c r="J147" i="1"/>
  <c r="L147" i="1"/>
  <c r="N147" i="1"/>
  <c r="P147" i="1"/>
  <c r="R147" i="1"/>
  <c r="T147" i="1"/>
  <c r="V147" i="1"/>
  <c r="X147" i="1"/>
  <c r="Z147" i="1"/>
  <c r="AB147" i="1"/>
  <c r="AD147" i="1"/>
  <c r="AF147" i="1"/>
  <c r="AH147" i="1"/>
  <c r="AJ147" i="1"/>
  <c r="AL147" i="1"/>
  <c r="AN147" i="1"/>
  <c r="AP147" i="1"/>
  <c r="AR147" i="1"/>
  <c r="AT147" i="1"/>
  <c r="AV147" i="1"/>
  <c r="AX147" i="1"/>
  <c r="D147" i="1"/>
  <c r="F146" i="1"/>
  <c r="H146" i="1"/>
  <c r="J146" i="1"/>
  <c r="L146" i="1"/>
  <c r="N146" i="1"/>
  <c r="P146" i="1"/>
  <c r="R146" i="1"/>
  <c r="T146" i="1"/>
  <c r="V146" i="1"/>
  <c r="X146" i="1"/>
  <c r="Z146" i="1"/>
  <c r="AB146" i="1"/>
  <c r="AD146" i="1"/>
  <c r="AF146" i="1"/>
  <c r="AH146" i="1"/>
  <c r="AJ146" i="1"/>
  <c r="AL146" i="1"/>
  <c r="AN146" i="1"/>
  <c r="AP146" i="1"/>
  <c r="AR146" i="1"/>
  <c r="AT146" i="1"/>
  <c r="AV146" i="1"/>
  <c r="AX146" i="1"/>
  <c r="D146" i="1"/>
  <c r="L145" i="1"/>
  <c r="N145" i="1"/>
  <c r="P145" i="1"/>
  <c r="R145" i="1"/>
  <c r="T145" i="1"/>
  <c r="V145" i="1"/>
  <c r="X145" i="1"/>
  <c r="Z145" i="1"/>
  <c r="AB145" i="1"/>
  <c r="AD145" i="1"/>
  <c r="AF145" i="1"/>
  <c r="AH145" i="1"/>
  <c r="AJ145" i="1"/>
  <c r="AL145" i="1"/>
  <c r="AN145" i="1"/>
  <c r="AP145" i="1"/>
  <c r="AR145" i="1"/>
  <c r="AT145" i="1"/>
  <c r="AV145" i="1"/>
  <c r="AX145" i="1"/>
  <c r="F145" i="1"/>
  <c r="H145" i="1"/>
  <c r="J145" i="1"/>
  <c r="D145" i="1"/>
  <c r="N144" i="1"/>
  <c r="P144" i="1"/>
  <c r="R144" i="1"/>
  <c r="T144" i="1"/>
  <c r="V144" i="1"/>
  <c r="X144" i="1"/>
  <c r="Z144" i="1"/>
  <c r="AB144" i="1"/>
  <c r="AD144" i="1"/>
  <c r="AF144" i="1"/>
  <c r="AH144" i="1"/>
  <c r="AJ144" i="1"/>
  <c r="AL144" i="1"/>
  <c r="AN144" i="1"/>
  <c r="AP144" i="1"/>
  <c r="AR144" i="1"/>
  <c r="AT144" i="1"/>
  <c r="AV144" i="1"/>
  <c r="AX144" i="1"/>
  <c r="F144" i="1"/>
  <c r="H144" i="1"/>
  <c r="J144" i="1"/>
  <c r="L144" i="1"/>
  <c r="D144" i="1"/>
  <c r="F143" i="1"/>
  <c r="H143" i="1"/>
  <c r="J143" i="1"/>
  <c r="L143" i="1"/>
  <c r="N143" i="1"/>
  <c r="P143" i="1"/>
  <c r="R143" i="1"/>
  <c r="T143" i="1"/>
  <c r="V143" i="1"/>
  <c r="X143" i="1"/>
  <c r="Z143" i="1"/>
  <c r="AB143" i="1"/>
  <c r="AD143" i="1"/>
  <c r="AF143" i="1"/>
  <c r="AH143" i="1"/>
  <c r="AJ143" i="1"/>
  <c r="AL143" i="1"/>
  <c r="AN143" i="1"/>
  <c r="AP143" i="1"/>
  <c r="AR143" i="1"/>
  <c r="AT143" i="1"/>
  <c r="AV143" i="1"/>
  <c r="AX143" i="1"/>
  <c r="D143" i="1"/>
  <c r="F102" i="1"/>
  <c r="H102" i="1"/>
  <c r="J102" i="1"/>
  <c r="L102" i="1"/>
  <c r="N102" i="1"/>
  <c r="P102" i="1"/>
  <c r="R102" i="1"/>
  <c r="T102" i="1"/>
  <c r="V102" i="1"/>
  <c r="X102" i="1"/>
  <c r="Z102" i="1"/>
  <c r="AB102" i="1"/>
  <c r="AD102" i="1"/>
  <c r="AF102" i="1"/>
  <c r="AH102" i="1"/>
  <c r="AJ102" i="1"/>
  <c r="AL102" i="1"/>
  <c r="AN102" i="1"/>
  <c r="AP102" i="1"/>
  <c r="AR102" i="1"/>
  <c r="AT102" i="1"/>
  <c r="AV102" i="1"/>
  <c r="AX102" i="1"/>
  <c r="D102" i="1"/>
  <c r="F101" i="1"/>
  <c r="H101" i="1"/>
  <c r="J101" i="1"/>
  <c r="L101" i="1"/>
  <c r="N101" i="1"/>
  <c r="P101" i="1"/>
  <c r="R101" i="1"/>
  <c r="T101" i="1"/>
  <c r="V101" i="1"/>
  <c r="X101" i="1"/>
  <c r="Z101" i="1"/>
  <c r="AB101" i="1"/>
  <c r="AD101" i="1"/>
  <c r="AF101" i="1"/>
  <c r="AH101" i="1"/>
  <c r="AJ101" i="1"/>
  <c r="AL101" i="1"/>
  <c r="AN101" i="1"/>
  <c r="AP101" i="1"/>
  <c r="AR101" i="1"/>
  <c r="AT101" i="1"/>
  <c r="AV101" i="1"/>
  <c r="AX101" i="1"/>
  <c r="D101" i="1"/>
  <c r="AT100" i="1"/>
  <c r="AV100" i="1"/>
  <c r="AX100" i="1"/>
  <c r="D100" i="1"/>
  <c r="F100" i="1"/>
  <c r="H100" i="1"/>
  <c r="J100" i="1"/>
  <c r="L100" i="1"/>
  <c r="N100" i="1"/>
  <c r="P100" i="1"/>
  <c r="R100" i="1"/>
  <c r="T100" i="1"/>
  <c r="V100" i="1"/>
  <c r="X100" i="1"/>
  <c r="Z100" i="1"/>
  <c r="AB100" i="1"/>
  <c r="AD100" i="1"/>
  <c r="AF100" i="1"/>
  <c r="AH100" i="1"/>
  <c r="AJ100" i="1"/>
  <c r="AL100" i="1"/>
  <c r="AN100" i="1"/>
  <c r="AP100" i="1"/>
  <c r="AR100" i="1"/>
  <c r="AR99" i="1"/>
  <c r="AT99" i="1"/>
  <c r="AV99" i="1"/>
  <c r="AX99" i="1"/>
  <c r="R99" i="1"/>
  <c r="T99" i="1"/>
  <c r="V99" i="1"/>
  <c r="X99" i="1"/>
  <c r="Z99" i="1"/>
  <c r="AB99" i="1"/>
  <c r="AD99" i="1"/>
  <c r="AF99" i="1"/>
  <c r="AH99" i="1"/>
  <c r="AJ99" i="1"/>
  <c r="AL99" i="1"/>
  <c r="AN99" i="1"/>
  <c r="AP99" i="1"/>
  <c r="F99" i="1"/>
  <c r="H99" i="1"/>
  <c r="J99" i="1"/>
  <c r="L99" i="1"/>
  <c r="N99" i="1"/>
  <c r="P99" i="1"/>
  <c r="D99" i="1"/>
  <c r="Z98" i="1"/>
  <c r="AB98" i="1"/>
  <c r="AD98" i="1"/>
  <c r="AF98" i="1"/>
  <c r="AH98" i="1"/>
  <c r="AJ98" i="1"/>
  <c r="AL98" i="1"/>
  <c r="AN98" i="1"/>
  <c r="AP98" i="1"/>
  <c r="AR98" i="1"/>
  <c r="AT98" i="1"/>
  <c r="AV98" i="1"/>
  <c r="AX98" i="1"/>
  <c r="F98" i="1"/>
  <c r="H98" i="1"/>
  <c r="J98" i="1"/>
  <c r="L98" i="1"/>
  <c r="N98" i="1"/>
  <c r="P98" i="1"/>
  <c r="R98" i="1"/>
  <c r="T98" i="1"/>
  <c r="V98" i="1"/>
  <c r="X98" i="1"/>
  <c r="D98" i="1"/>
  <c r="AP58" i="1"/>
  <c r="AR58" i="1"/>
  <c r="AT58" i="1"/>
  <c r="AV58" i="1"/>
  <c r="AX58" i="1"/>
  <c r="V58" i="1"/>
  <c r="X58" i="1"/>
  <c r="Z58" i="1"/>
  <c r="AB58" i="1"/>
  <c r="AD58" i="1"/>
  <c r="AF58" i="1"/>
  <c r="AH58" i="1"/>
  <c r="AJ58" i="1"/>
  <c r="AL58" i="1"/>
  <c r="AN58" i="1"/>
  <c r="J58" i="1"/>
  <c r="L58" i="1"/>
  <c r="N58" i="1"/>
  <c r="P58" i="1"/>
  <c r="R58" i="1"/>
  <c r="T58" i="1"/>
  <c r="F58" i="1"/>
  <c r="H58" i="1"/>
  <c r="D58" i="1"/>
  <c r="D57" i="1"/>
  <c r="AJ57" i="1"/>
  <c r="AL57" i="1"/>
  <c r="AN57" i="1"/>
  <c r="AP57" i="1"/>
  <c r="AR57" i="1"/>
  <c r="AT57" i="1"/>
  <c r="AV57" i="1"/>
  <c r="AX57" i="1"/>
  <c r="AH57" i="1"/>
  <c r="AF57" i="1"/>
  <c r="AB57" i="1"/>
  <c r="AD57" i="1"/>
  <c r="Z57" i="1"/>
  <c r="V57" i="1"/>
  <c r="X57" i="1"/>
  <c r="L57" i="1"/>
  <c r="N57" i="1"/>
  <c r="P57" i="1"/>
  <c r="R57" i="1"/>
  <c r="T57" i="1"/>
  <c r="F57" i="1"/>
  <c r="H57" i="1"/>
  <c r="J57" i="1"/>
  <c r="AX56" i="1"/>
  <c r="AP56" i="1"/>
  <c r="AR56" i="1"/>
  <c r="AT56" i="1"/>
  <c r="AV56" i="1"/>
  <c r="AJ56" i="1"/>
  <c r="AL56" i="1"/>
  <c r="AN56" i="1"/>
  <c r="AF56" i="1"/>
  <c r="AH56" i="1"/>
  <c r="V56" i="1"/>
  <c r="X56" i="1"/>
  <c r="Z56" i="1"/>
  <c r="AB56" i="1"/>
  <c r="AD56" i="1"/>
  <c r="L56" i="1"/>
  <c r="N56" i="1"/>
  <c r="P56" i="1"/>
  <c r="R56" i="1"/>
  <c r="T56" i="1"/>
  <c r="J56" i="1"/>
  <c r="F56" i="1"/>
  <c r="H56" i="1"/>
  <c r="D56" i="1"/>
  <c r="AP55" i="1"/>
  <c r="AR55" i="1"/>
  <c r="AT55" i="1"/>
  <c r="AV55" i="1"/>
  <c r="AX55" i="1"/>
  <c r="V55" i="1"/>
  <c r="X55" i="1"/>
  <c r="Z55" i="1"/>
  <c r="AB55" i="1"/>
  <c r="AD55" i="1"/>
  <c r="AF55" i="1"/>
  <c r="AH55" i="1"/>
  <c r="AJ55" i="1"/>
  <c r="AL55" i="1"/>
  <c r="AN55" i="1"/>
  <c r="F55" i="1"/>
  <c r="H55" i="1"/>
  <c r="J55" i="1"/>
  <c r="L55" i="1"/>
  <c r="N55" i="1"/>
  <c r="P55" i="1"/>
  <c r="R55" i="1"/>
  <c r="T55" i="1"/>
  <c r="D55" i="1"/>
  <c r="AJ54" i="1"/>
  <c r="AL54" i="1"/>
  <c r="AN54" i="1"/>
  <c r="AP54" i="1"/>
  <c r="AR54" i="1"/>
  <c r="AT54" i="1"/>
  <c r="AV54" i="1"/>
  <c r="AX54" i="1"/>
  <c r="AH54" i="1"/>
  <c r="F54" i="1"/>
  <c r="H54" i="1"/>
  <c r="J54" i="1"/>
  <c r="L54" i="1"/>
  <c r="N54" i="1"/>
  <c r="P54" i="1"/>
  <c r="R54" i="1"/>
  <c r="T54" i="1"/>
  <c r="V54" i="1"/>
  <c r="X54" i="1"/>
  <c r="Z54" i="1"/>
  <c r="AB54" i="1"/>
  <c r="AD54" i="1"/>
  <c r="AF54" i="1"/>
  <c r="D54" i="1"/>
  <c r="N39" i="1"/>
  <c r="P39" i="1"/>
  <c r="R39" i="1"/>
  <c r="T39" i="1"/>
  <c r="V39" i="1"/>
  <c r="X39" i="1"/>
  <c r="Z39" i="1"/>
  <c r="AB39" i="1"/>
  <c r="AD39" i="1"/>
  <c r="AF39" i="1"/>
  <c r="AH39" i="1"/>
  <c r="AJ39" i="1"/>
  <c r="AL39" i="1"/>
  <c r="AN39" i="1"/>
  <c r="AP39" i="1"/>
  <c r="AR39" i="1"/>
  <c r="AT39" i="1"/>
  <c r="AV39" i="1"/>
  <c r="AX39" i="1"/>
  <c r="F39" i="1"/>
  <c r="H39" i="1"/>
  <c r="J39" i="1"/>
  <c r="L39" i="1"/>
  <c r="D39" i="1"/>
  <c r="F38" i="1"/>
  <c r="H38" i="1"/>
  <c r="J38" i="1"/>
  <c r="L38" i="1"/>
  <c r="N38" i="1"/>
  <c r="P38" i="1"/>
  <c r="R38" i="1"/>
  <c r="T38" i="1"/>
  <c r="V38" i="1"/>
  <c r="X38" i="1"/>
  <c r="Z38" i="1"/>
  <c r="AB38" i="1"/>
  <c r="AD38" i="1"/>
  <c r="AF38" i="1"/>
  <c r="AH38" i="1"/>
  <c r="AJ38" i="1"/>
  <c r="AL38" i="1"/>
  <c r="AN38" i="1"/>
  <c r="AP38" i="1"/>
  <c r="AR38" i="1"/>
  <c r="AT38" i="1"/>
  <c r="AV38" i="1"/>
  <c r="AX38" i="1"/>
  <c r="D38" i="1"/>
  <c r="T37" i="1"/>
  <c r="V37" i="1"/>
  <c r="X37" i="1"/>
  <c r="Z37" i="1"/>
  <c r="AB37" i="1"/>
  <c r="AD37" i="1"/>
  <c r="AF37" i="1"/>
  <c r="AH37" i="1"/>
  <c r="AJ37" i="1"/>
  <c r="AL37" i="1"/>
  <c r="AN37" i="1"/>
  <c r="AP37" i="1"/>
  <c r="AR37" i="1"/>
  <c r="AT37" i="1"/>
  <c r="AV37" i="1"/>
  <c r="AX37" i="1"/>
  <c r="F37" i="1"/>
  <c r="H37" i="1"/>
  <c r="J37" i="1"/>
  <c r="L37" i="1"/>
  <c r="N37" i="1"/>
  <c r="P37" i="1"/>
  <c r="R37" i="1"/>
  <c r="D37" i="1"/>
  <c r="R36" i="1"/>
  <c r="T36" i="1"/>
  <c r="V36" i="1"/>
  <c r="X36" i="1"/>
  <c r="Z36" i="1"/>
  <c r="AB36" i="1"/>
  <c r="AD36" i="1"/>
  <c r="AF36" i="1"/>
  <c r="AH36" i="1"/>
  <c r="AJ36" i="1"/>
  <c r="AL36" i="1"/>
  <c r="AN36" i="1"/>
  <c r="AP36" i="1"/>
  <c r="AR36" i="1"/>
  <c r="AT36" i="1"/>
  <c r="AV36" i="1"/>
  <c r="AX36" i="1"/>
  <c r="F36" i="1"/>
  <c r="H36" i="1"/>
  <c r="J36" i="1"/>
  <c r="L36" i="1"/>
  <c r="N36" i="1"/>
  <c r="P36" i="1"/>
  <c r="D36" i="1"/>
  <c r="F27" i="1"/>
  <c r="H27" i="1"/>
  <c r="J27" i="1"/>
  <c r="L27" i="1"/>
  <c r="N27" i="1"/>
  <c r="P27" i="1"/>
  <c r="R27" i="1"/>
  <c r="T27" i="1"/>
  <c r="V27" i="1"/>
  <c r="X27" i="1"/>
  <c r="Z27" i="1"/>
  <c r="AB27" i="1"/>
  <c r="AD27" i="1"/>
  <c r="AF27" i="1"/>
  <c r="AH27" i="1"/>
  <c r="AJ27" i="1"/>
  <c r="AL27" i="1"/>
  <c r="AN27" i="1"/>
  <c r="AP27" i="1"/>
  <c r="AR27" i="1"/>
  <c r="AT27" i="1"/>
  <c r="AV27" i="1"/>
  <c r="AX27" i="1"/>
  <c r="D27" i="1"/>
  <c r="L26" i="1"/>
  <c r="N26" i="1"/>
  <c r="P26" i="1"/>
  <c r="R26" i="1"/>
  <c r="T26" i="1"/>
  <c r="V26" i="1"/>
  <c r="X26" i="1"/>
  <c r="Z26" i="1"/>
  <c r="AB26" i="1"/>
  <c r="AD26" i="1"/>
  <c r="AF26" i="1"/>
  <c r="AH26" i="1"/>
  <c r="AJ26" i="1"/>
  <c r="AL26" i="1"/>
  <c r="AN26" i="1"/>
  <c r="AP26" i="1"/>
  <c r="AR26" i="1"/>
  <c r="AT26" i="1"/>
  <c r="AV26" i="1"/>
  <c r="AX26" i="1"/>
  <c r="F26" i="1"/>
  <c r="J26" i="1"/>
  <c r="L25" i="1"/>
  <c r="N25" i="1"/>
  <c r="P25" i="1"/>
  <c r="R25" i="1"/>
  <c r="T25" i="1"/>
  <c r="V25" i="1"/>
  <c r="X25" i="1"/>
  <c r="Z25" i="1"/>
  <c r="AB25" i="1"/>
  <c r="AD25" i="1"/>
  <c r="AF25" i="1"/>
  <c r="AH25" i="1"/>
  <c r="AJ25" i="1"/>
  <c r="AL25" i="1"/>
  <c r="AN25" i="1"/>
  <c r="AP25" i="1"/>
  <c r="AR25" i="1"/>
  <c r="AT25" i="1"/>
  <c r="AV25" i="1"/>
  <c r="AX25" i="1"/>
  <c r="F25" i="1"/>
  <c r="H25" i="1"/>
  <c r="J25" i="1"/>
  <c r="N24" i="1"/>
  <c r="P24" i="1"/>
  <c r="R24" i="1"/>
  <c r="T24" i="1"/>
  <c r="V24" i="1"/>
  <c r="X24" i="1"/>
  <c r="Z24" i="1"/>
  <c r="AB24" i="1"/>
  <c r="AD24" i="1"/>
  <c r="AF24" i="1"/>
  <c r="AH24" i="1"/>
  <c r="AJ24" i="1"/>
  <c r="AL24" i="1"/>
  <c r="AN24" i="1"/>
  <c r="AP24" i="1"/>
  <c r="AR24" i="1"/>
  <c r="AT24" i="1"/>
  <c r="AV24" i="1"/>
  <c r="AX24" i="1"/>
  <c r="L24" i="1"/>
  <c r="H24" i="1"/>
  <c r="J24" i="1"/>
  <c r="F24" i="1"/>
  <c r="D26" i="1"/>
  <c r="D25" i="1"/>
  <c r="D24" i="1"/>
  <c r="N23" i="1"/>
  <c r="P23" i="1"/>
  <c r="R23" i="1"/>
  <c r="T23" i="1"/>
  <c r="V23" i="1"/>
  <c r="X23" i="1"/>
  <c r="Z23" i="1"/>
  <c r="AB23" i="1"/>
  <c r="AD23" i="1"/>
  <c r="AF23" i="1"/>
  <c r="AH23" i="1"/>
  <c r="AJ23" i="1"/>
  <c r="AL23" i="1"/>
  <c r="AN23" i="1"/>
  <c r="AP23" i="1"/>
  <c r="AR23" i="1"/>
  <c r="AT23" i="1"/>
  <c r="AV23" i="1"/>
  <c r="AX23" i="1"/>
  <c r="F23" i="1"/>
  <c r="H23" i="1"/>
  <c r="J23" i="1"/>
  <c r="L23" i="1"/>
  <c r="AV342" i="1" l="1"/>
  <c r="AD342" i="1"/>
  <c r="R343" i="1"/>
  <c r="L342" i="1"/>
  <c r="AR342" i="1"/>
  <c r="AJ342" i="1"/>
  <c r="AB342" i="1"/>
  <c r="T342" i="1"/>
  <c r="J343" i="1"/>
  <c r="AV343" i="1"/>
  <c r="AN343" i="1"/>
  <c r="AF343" i="1"/>
  <c r="X343" i="1"/>
  <c r="P343" i="1"/>
  <c r="AJ343" i="1"/>
  <c r="AR343" i="1"/>
  <c r="AB343" i="1"/>
  <c r="F342" i="1"/>
  <c r="R342" i="1"/>
  <c r="H343" i="1"/>
  <c r="AT343" i="1"/>
  <c r="AL343" i="1"/>
  <c r="AD343" i="1"/>
  <c r="V343" i="1"/>
  <c r="N343" i="1"/>
  <c r="AN342" i="1"/>
  <c r="AF342" i="1"/>
  <c r="X342" i="1"/>
  <c r="P342" i="1"/>
  <c r="F343" i="1"/>
  <c r="T343" i="1"/>
  <c r="L343" i="1"/>
  <c r="AT342" i="1"/>
  <c r="N342" i="1"/>
  <c r="AX343" i="1"/>
  <c r="AP343" i="1"/>
  <c r="AH343" i="1"/>
  <c r="Z343" i="1"/>
  <c r="AX342" i="1"/>
  <c r="AP342" i="1"/>
  <c r="AH342" i="1"/>
  <c r="Z342" i="1"/>
  <c r="J342" i="1"/>
  <c r="AL342" i="1"/>
  <c r="V342" i="1"/>
  <c r="H342" i="1"/>
  <c r="T341" i="1"/>
  <c r="AT341" i="1"/>
  <c r="AL341" i="1"/>
  <c r="AD341" i="1"/>
  <c r="V341" i="1"/>
  <c r="N341" i="1"/>
  <c r="AV341" i="1"/>
  <c r="P341" i="1"/>
  <c r="AN341" i="1"/>
  <c r="X341" i="1"/>
  <c r="H341" i="1"/>
  <c r="AR341" i="1"/>
  <c r="D342" i="1"/>
  <c r="R341" i="1"/>
  <c r="F341" i="1"/>
  <c r="J341" i="1"/>
  <c r="AF341" i="1"/>
  <c r="D341" i="1"/>
  <c r="AX341" i="1"/>
  <c r="AH341" i="1"/>
  <c r="Z341" i="1"/>
  <c r="AB341" i="1"/>
  <c r="L341" i="1"/>
  <c r="AJ341" i="1"/>
  <c r="AP341" i="1"/>
  <c r="AV345" i="1"/>
  <c r="AN345" i="1"/>
  <c r="X345" i="1"/>
  <c r="H345" i="1"/>
  <c r="AT345" i="1"/>
  <c r="AL345" i="1"/>
  <c r="AD345" i="1"/>
  <c r="V345" i="1"/>
  <c r="N345" i="1"/>
  <c r="L345" i="1"/>
  <c r="AX344" i="1"/>
  <c r="AP344" i="1"/>
  <c r="AH344" i="1"/>
  <c r="Z344" i="1"/>
  <c r="D345" i="1"/>
  <c r="D344" i="1"/>
  <c r="F345" i="1"/>
  <c r="AR345" i="1"/>
  <c r="AJ345" i="1"/>
  <c r="AB345" i="1"/>
  <c r="T345" i="1"/>
  <c r="R344" i="1"/>
  <c r="AN344" i="1"/>
  <c r="P345" i="1"/>
  <c r="AF345" i="1"/>
  <c r="V344" i="1"/>
  <c r="N344" i="1"/>
  <c r="L344" i="1"/>
  <c r="R345" i="1"/>
  <c r="AX345" i="1"/>
  <c r="AP345" i="1"/>
  <c r="AH345" i="1"/>
  <c r="Z345" i="1"/>
  <c r="J345" i="1"/>
  <c r="J344" i="1"/>
  <c r="AV344" i="1"/>
  <c r="AF344" i="1"/>
  <c r="X344" i="1"/>
  <c r="P344" i="1"/>
  <c r="H344" i="1"/>
  <c r="AT344" i="1"/>
  <c r="AL344" i="1"/>
  <c r="AD344" i="1"/>
  <c r="AB344" i="1"/>
  <c r="T344" i="1"/>
  <c r="F344" i="1"/>
  <c r="AR344" i="1"/>
  <c r="AJ344" i="1"/>
  <c r="D343" i="1"/>
</calcChain>
</file>

<file path=xl/sharedStrings.xml><?xml version="1.0" encoding="utf-8"?>
<sst xmlns="http://schemas.openxmlformats.org/spreadsheetml/2006/main" count="7502" uniqueCount="156">
  <si>
    <t>Isosafrole  (litres)</t>
  </si>
  <si>
    <t>Safrole  (litres)</t>
  </si>
  <si>
    <t>-</t>
  </si>
  <si>
    <t>ø</t>
  </si>
  <si>
    <t>Botswana</t>
  </si>
  <si>
    <t>Ghana</t>
  </si>
  <si>
    <t>Mozambique</t>
  </si>
  <si>
    <t>Zimbabwe</t>
  </si>
  <si>
    <t>Costa Rica</t>
  </si>
  <si>
    <t>Guatemala</t>
  </si>
  <si>
    <t>Honduras</t>
  </si>
  <si>
    <t>Canada</t>
  </si>
  <si>
    <t>Paraguay</t>
  </si>
  <si>
    <t>Uruguay</t>
  </si>
  <si>
    <t>Myanmar</t>
  </si>
  <si>
    <t>Philippines</t>
  </si>
  <si>
    <t>Viet Nam</t>
  </si>
  <si>
    <t>Afghanistan</t>
  </si>
  <si>
    <t>Iraq</t>
  </si>
  <si>
    <t>Kazakhstan</t>
  </si>
  <si>
    <t>Pakistan</t>
  </si>
  <si>
    <t>Ukraine</t>
  </si>
  <si>
    <t>France</t>
  </si>
  <si>
    <t>Portugal</t>
  </si>
  <si>
    <t>b</t>
  </si>
  <si>
    <t>EUROPE</t>
  </si>
  <si>
    <t>2019</t>
  </si>
  <si>
    <t>Methyl alpha-phenylacetoacetate (MAPA)</t>
  </si>
  <si>
    <r>
      <t>Türkiye</t>
    </r>
    <r>
      <rPr>
        <vertAlign val="superscript"/>
        <sz val="7"/>
        <rFont val="Arial"/>
        <family val="2"/>
      </rPr>
      <t>f</t>
    </r>
  </si>
  <si>
    <r>
      <t>Türkiye</t>
    </r>
    <r>
      <rPr>
        <vertAlign val="superscript"/>
        <sz val="7"/>
        <color rgb="FF000000"/>
        <rFont val="Arial"/>
        <family val="2"/>
      </rPr>
      <t>b</t>
    </r>
  </si>
  <si>
    <t>2 639 870</t>
  </si>
  <si>
    <t xml:space="preserve">Tableau B. Saisies de substances inscrites au Tableau II de la Convention de 1988 signalées </t>
  </si>
  <si>
    <t>Pays ou territoire</t>
  </si>
  <si>
    <t>Année</t>
  </si>
  <si>
    <t>Acétone  (litres)</t>
  </si>
  <si>
    <t>Acide anthranilique (kilogrammes)</t>
  </si>
  <si>
    <t>Éther éthylique (litres)</t>
  </si>
  <si>
    <t>Acide chlorhydrique (litres)</t>
  </si>
  <si>
    <t>Méthyléthylcétone (litres)</t>
  </si>
  <si>
    <t>Pipéridine (litres)</t>
  </si>
  <si>
    <t>Acide sulfurique (litres)</t>
  </si>
  <si>
    <t>Toluène (litres)</t>
  </si>
  <si>
    <t>AFRIQUE</t>
  </si>
  <si>
    <t>Nigéria</t>
  </si>
  <si>
    <t>République-Unie de Tanzanie</t>
  </si>
  <si>
    <t>Total régional</t>
  </si>
  <si>
    <t>Total mondial</t>
  </si>
  <si>
    <t>AMÉRIQUES</t>
  </si>
  <si>
    <t>AMÉRIQUE CENTRALE 
ET CARAÏBES</t>
  </si>
  <si>
    <t>AMÉRIQUE DU NORD</t>
  </si>
  <si>
    <t>Mexique</t>
  </si>
  <si>
    <t>États-Unis d'Amérique</t>
  </si>
  <si>
    <t>AMÉRIQUE DU SUD</t>
  </si>
  <si>
    <t>Bolivie (État plurinational de)</t>
  </si>
  <si>
    <t>Brésil</t>
  </si>
  <si>
    <t>Chili</t>
  </si>
  <si>
    <t>Colombie</t>
  </si>
  <si>
    <t>Équateur</t>
  </si>
  <si>
    <t>Pérou</t>
  </si>
  <si>
    <t>Venezuela (République bolivarienne du)</t>
  </si>
  <si>
    <t>Argentine</t>
  </si>
  <si>
    <t>ASIE</t>
  </si>
  <si>
    <t>ASIE DE L'EST ET DU SUD-EST</t>
  </si>
  <si>
    <r>
      <t>Chine</t>
    </r>
    <r>
      <rPr>
        <vertAlign val="superscript"/>
        <sz val="7"/>
        <rFont val="Arial"/>
        <family val="2"/>
      </rPr>
      <t>a</t>
    </r>
  </si>
  <si>
    <t>Chine, RAS de Hong Kong</t>
  </si>
  <si>
    <t>Indonésie</t>
  </si>
  <si>
    <t>Malaisie</t>
  </si>
  <si>
    <t>République de Corée</t>
  </si>
  <si>
    <t>Thaïlande</t>
  </si>
  <si>
    <t>ASIE DU SUD</t>
  </si>
  <si>
    <t>Inde</t>
  </si>
  <si>
    <t>ASIE OCCIDENTALE</t>
  </si>
  <si>
    <t>Arménie</t>
  </si>
  <si>
    <t>Azerbaïdjan</t>
  </si>
  <si>
    <t>Géorgie</t>
  </si>
  <si>
    <t>Iran (République islamique d’)</t>
  </si>
  <si>
    <t>Jordanie</t>
  </si>
  <si>
    <t>Kirghizistan</t>
  </si>
  <si>
    <t>Liban</t>
  </si>
  <si>
    <t>Tadjikistan</t>
  </si>
  <si>
    <t>Ouzbékistan</t>
  </si>
  <si>
    <t>Émirats arabes unis</t>
  </si>
  <si>
    <t>ÉTATS MEMBRES DE L’UNION EUROPÉENNE</t>
  </si>
  <si>
    <t>ÉTATS NON MEMBRES DE L’UNION EUROPÉENNE</t>
  </si>
  <si>
    <t>Bosnie-Herzégovine</t>
  </si>
  <si>
    <t>Bélarus</t>
  </si>
  <si>
    <t>République de Moldova</t>
  </si>
  <si>
    <t>Norvège</t>
  </si>
  <si>
    <t>Fédération de Russie</t>
  </si>
  <si>
    <t>Serbie</t>
  </si>
  <si>
    <t>Autriche</t>
  </si>
  <si>
    <t>Belgique</t>
  </si>
  <si>
    <t>Croatie</t>
  </si>
  <si>
    <t>Chypre</t>
  </si>
  <si>
    <t>Estonie</t>
  </si>
  <si>
    <t>Finlande</t>
  </si>
  <si>
    <t>Allemagne</t>
  </si>
  <si>
    <t>Tchéquie</t>
  </si>
  <si>
    <t>Hongrie</t>
  </si>
  <si>
    <t>Italie</t>
  </si>
  <si>
    <t>Lettonie</t>
  </si>
  <si>
    <t>Pays-Bas</t>
  </si>
  <si>
    <t>Pologne</t>
  </si>
  <si>
    <t>Roumanie</t>
  </si>
  <si>
    <t>Slovaquie</t>
  </si>
  <si>
    <t>Espagne</t>
  </si>
  <si>
    <t>Slovénie</t>
  </si>
  <si>
    <t>Suède</t>
  </si>
  <si>
    <t>OCÉANIE</t>
  </si>
  <si>
    <t>Australie</t>
  </si>
  <si>
    <t>Nouvelle-Zélande</t>
  </si>
  <si>
    <r>
      <rPr>
        <vertAlign val="superscript"/>
        <sz val="8"/>
        <rFont val="Arial"/>
        <family val="2"/>
      </rPr>
      <t>a</t>
    </r>
    <r>
      <rPr>
        <sz val="8"/>
        <rFont val="Arial"/>
        <family val="2"/>
      </rPr>
      <t xml:space="preserve">  Pour des raisons statistiques, les données relatives à la Chine ne comprennent pas celles de Hong Kong (Chine).
</t>
    </r>
    <r>
      <rPr>
        <vertAlign val="superscript"/>
        <sz val="8"/>
        <rFont val="Arial"/>
        <family val="2"/>
      </rPr>
      <t xml:space="preserve">b   </t>
    </r>
    <r>
      <rPr>
        <sz val="8"/>
        <rFont val="Arial"/>
        <family val="2"/>
      </rPr>
      <t xml:space="preserve">Depuis le 31 mai 2022, « Türkiye » est la forme courte utilisée à l’Organisation des Nations Unies à la place de « Turquie ». 
</t>
    </r>
    <r>
      <rPr>
        <vertAlign val="superscript"/>
        <sz val="8"/>
        <rFont val="Arial"/>
        <family val="2"/>
      </rPr>
      <t xml:space="preserve">c   </t>
    </r>
    <r>
      <rPr>
        <sz val="8"/>
        <rFont val="Arial"/>
        <family val="2"/>
      </rPr>
      <t>Le Royaume-Uni n’est plus membre de l’Union européenne depuis le 31 janvier 2020.</t>
    </r>
  </si>
  <si>
    <t>RAPPORT DE L'OICS SUR LES PRÉCURSEURS POUR 2022</t>
  </si>
  <si>
    <t>à l’Organe international de contrôle des stupéfiants (2017-2021)</t>
  </si>
  <si>
    <t>Anhydride acétique (litres)</t>
  </si>
  <si>
    <r>
      <t xml:space="preserve">Acide </t>
    </r>
    <r>
      <rPr>
        <b/>
        <i/>
        <sz val="10"/>
        <color rgb="FFB76285"/>
        <rFont val="Arial Narrow"/>
        <family val="2"/>
      </rPr>
      <t>N</t>
    </r>
    <r>
      <rPr>
        <b/>
        <sz val="10"/>
        <color rgb="FFB76285"/>
        <rFont val="Arial Narrow"/>
        <family val="2"/>
      </rPr>
      <t>-acétyl-anthranilique (kilogrammes)</t>
    </r>
  </si>
  <si>
    <r>
      <t>4-anilino-</t>
    </r>
    <r>
      <rPr>
        <b/>
        <i/>
        <sz val="10"/>
        <color rgb="FFB76285"/>
        <rFont val="Arial Narrow"/>
        <family val="2"/>
      </rPr>
      <t>N</t>
    </r>
    <r>
      <rPr>
        <b/>
        <sz val="10"/>
        <color rgb="FFB76285"/>
        <rFont val="Arial Narrow"/>
        <family val="2"/>
      </rPr>
      <t>-phénéthyl-pipéridine (ANPP)</t>
    </r>
    <r>
      <rPr>
        <b/>
        <vertAlign val="superscript"/>
        <sz val="10"/>
        <color rgb="FFB76285"/>
        <rFont val="Arial Narrow"/>
        <family val="2"/>
      </rPr>
      <t>a</t>
    </r>
    <r>
      <rPr>
        <b/>
        <sz val="10"/>
        <color rgb="FFB76285"/>
        <rFont val="Arial Narrow"/>
        <family val="2"/>
      </rPr>
      <t xml:space="preserve"> (kilogrammes)</t>
    </r>
  </si>
  <si>
    <t>Éphédrine (kilogrammes)</t>
  </si>
  <si>
    <r>
      <t>Préparations contenant de l'éphédrine (kilogrammes)</t>
    </r>
    <r>
      <rPr>
        <b/>
        <vertAlign val="superscript"/>
        <sz val="10"/>
        <color rgb="FFB76285"/>
        <rFont val="Arial Narrow"/>
        <family val="2"/>
      </rPr>
      <t>b</t>
    </r>
  </si>
  <si>
    <t>Ergométrine (grammes)</t>
  </si>
  <si>
    <t>Ergotamine (grammes)</t>
  </si>
  <si>
    <t>Acide lysergique (grammes)</t>
  </si>
  <si>
    <r>
      <t xml:space="preserve"> Méthyl </t>
    </r>
    <r>
      <rPr>
        <b/>
        <i/>
        <sz val="10"/>
        <color rgb="FFB76285"/>
        <rFont val="Arial Narrow"/>
        <family val="2"/>
      </rPr>
      <t>alpha</t>
    </r>
    <r>
      <rPr>
        <b/>
        <sz val="10"/>
        <color rgb="FFB76285"/>
        <rFont val="Arial Narrow"/>
        <family val="2"/>
      </rPr>
      <t>-phénylacétoacétate (MAPA)</t>
    </r>
    <r>
      <rPr>
        <b/>
        <vertAlign val="superscript"/>
        <sz val="10"/>
        <color rgb="FFB76285"/>
        <rFont val="Arial Narrow"/>
        <family val="2"/>
      </rPr>
      <t>c</t>
    </r>
    <r>
      <rPr>
        <b/>
        <sz val="10"/>
        <color rgb="FFB76285"/>
        <rFont val="Arial Narrow"/>
        <family val="2"/>
      </rPr>
      <t xml:space="preserve"> (kilogrammes)</t>
    </r>
  </si>
  <si>
    <t>Méthylènedioxy-3,4 phényl 
propanone-2 (litres)</t>
  </si>
  <si>
    <r>
      <t>Acide méthylglycidique 
de 3,4-MDP-2-P</t>
    </r>
    <r>
      <rPr>
        <b/>
        <vertAlign val="superscript"/>
        <sz val="10"/>
        <color rgb="FFB76285"/>
        <rFont val="Arial Narrow"/>
        <family val="2"/>
      </rPr>
      <t>d</t>
    </r>
    <r>
      <rPr>
        <b/>
        <sz val="10"/>
        <color rgb="FFB76285"/>
        <rFont val="Arial Narrow"/>
        <family val="2"/>
      </rPr>
      <t xml:space="preserve"> (kilogrammes)</t>
    </r>
  </si>
  <si>
    <r>
      <t>Méthylglycidate de 3,4-MDP-2-P</t>
    </r>
    <r>
      <rPr>
        <b/>
        <vertAlign val="superscript"/>
        <sz val="10"/>
        <color rgb="FFB76285"/>
        <rFont val="Arial Narrow"/>
        <family val="2"/>
      </rPr>
      <t>d</t>
    </r>
    <r>
      <rPr>
        <b/>
        <sz val="10"/>
        <color rgb="FFB76285"/>
        <rFont val="Arial Narrow"/>
        <family val="2"/>
      </rPr>
      <t xml:space="preserve">
(kilogrammes)</t>
    </r>
  </si>
  <si>
    <t>Noréphédrine (phénylpropanolamine) (kilogrammes)</t>
  </si>
  <si>
    <r>
      <rPr>
        <b/>
        <i/>
        <sz val="10"/>
        <color rgb="FFB76285"/>
        <rFont val="Arial Narrow"/>
        <family val="2"/>
      </rPr>
      <t>N</t>
    </r>
    <r>
      <rPr>
        <b/>
        <sz val="10"/>
        <color rgb="FFB76285"/>
        <rFont val="Arial Narrow"/>
        <family val="2"/>
      </rPr>
      <t>-phénéthyl-4-pipéridone (NPP)</t>
    </r>
    <r>
      <rPr>
        <b/>
        <vertAlign val="superscript"/>
        <sz val="10"/>
        <color rgb="FFB76285"/>
        <rFont val="Arial Narrow"/>
        <family val="2"/>
      </rPr>
      <t>a</t>
    </r>
    <r>
      <rPr>
        <b/>
        <sz val="10"/>
        <color rgb="FFB76285"/>
        <rFont val="Arial Narrow"/>
        <family val="2"/>
      </rPr>
      <t xml:space="preserve"> (kilogrammes)</t>
    </r>
  </si>
  <si>
    <t>Acide phénylacétique
(kilogrammes)</t>
  </si>
  <si>
    <r>
      <rPr>
        <b/>
        <i/>
        <sz val="10"/>
        <color rgb="FFB76285"/>
        <rFont val="Arial Narrow"/>
        <family val="2"/>
      </rPr>
      <t>apha</t>
    </r>
    <r>
      <rPr>
        <b/>
        <sz val="10"/>
        <color rgb="FFB76285"/>
        <rFont val="Arial Narrow"/>
        <family val="2"/>
      </rPr>
      <t>-phénylacétoacétamide 
(APAA)</t>
    </r>
    <r>
      <rPr>
        <b/>
        <vertAlign val="superscript"/>
        <sz val="10"/>
        <color rgb="FFB76285"/>
        <rFont val="Arial Narrow"/>
        <family val="2"/>
      </rPr>
      <t>d</t>
    </r>
    <r>
      <rPr>
        <b/>
        <sz val="10"/>
        <color rgb="FFB76285"/>
        <rFont val="Arial Narrow"/>
        <family val="2"/>
      </rPr>
      <t xml:space="preserve"> (kilogrammes)</t>
    </r>
  </si>
  <si>
    <r>
      <rPr>
        <b/>
        <i/>
        <sz val="10"/>
        <color rgb="FFB76285"/>
        <rFont val="Arial Narrow"/>
        <family val="2"/>
      </rPr>
      <t>alpha</t>
    </r>
    <r>
      <rPr>
        <b/>
        <sz val="10"/>
        <color rgb="FFB76285"/>
        <rFont val="Arial Narrow"/>
        <family val="2"/>
      </rPr>
      <t>-phénylacétoacétonitrile
(APAAN) (kilogrammes)</t>
    </r>
  </si>
  <si>
    <t>Phényl-1 propanone-2
(litres)</t>
  </si>
  <si>
    <t>Pipéronal
(kilogrammes)</t>
  </si>
  <si>
    <t>Permanganate de potassium 
(kilogrammes)</t>
  </si>
  <si>
    <t>Pseudoéphédrine
(kilogrammes)</t>
  </si>
  <si>
    <r>
      <t>Préparations contenant de la pseudoéphédrine</t>
    </r>
    <r>
      <rPr>
        <b/>
        <vertAlign val="superscript"/>
        <sz val="10"/>
        <color rgb="FFB76285"/>
        <rFont val="Arial Narrow"/>
        <family val="2"/>
      </rPr>
      <t>b</t>
    </r>
    <r>
      <rPr>
        <b/>
        <sz val="10"/>
        <color rgb="FFB76285"/>
        <rFont val="Arial Narrow"/>
        <family val="2"/>
      </rPr>
      <t xml:space="preserve"> (kilogrammes)</t>
    </r>
  </si>
  <si>
    <t>Tableau A. Saisies de substances inscrites au Tableau I de la Convention de 1988 signalées à l’Organe international de contrôle des stupéfiants (2017-2021)</t>
  </si>
  <si>
    <t>Bénin</t>
  </si>
  <si>
    <t>Afrique du Sud</t>
  </si>
  <si>
    <t>AMÉRIQUE CENTRALE ET CARAÏBES</t>
  </si>
  <si>
    <t xml:space="preserve">Mexique </t>
  </si>
  <si>
    <t>États-Unis d’Amérique</t>
  </si>
  <si>
    <r>
      <t>Chine</t>
    </r>
    <r>
      <rPr>
        <vertAlign val="superscript"/>
        <sz val="7"/>
        <rFont val="Arial"/>
        <family val="2"/>
      </rPr>
      <t>e</t>
    </r>
  </si>
  <si>
    <t>Japon</t>
  </si>
  <si>
    <t>Bulgarie</t>
  </si>
  <si>
    <t>Danemark</t>
  </si>
  <si>
    <t>Irlande</t>
  </si>
  <si>
    <t>Lituanie</t>
  </si>
  <si>
    <r>
      <t>Royaume-Uni de Grande˗Bretagne et d’Irlande du Nord</t>
    </r>
    <r>
      <rPr>
        <vertAlign val="superscript"/>
        <sz val="7"/>
        <color rgb="FF000000"/>
        <rFont val="Arial"/>
        <family val="2"/>
      </rPr>
      <t>g</t>
    </r>
  </si>
  <si>
    <r>
      <rPr>
        <vertAlign val="superscript"/>
        <sz val="8"/>
        <rFont val="Arial"/>
        <family val="2"/>
      </rPr>
      <t>a</t>
    </r>
    <r>
      <rPr>
        <sz val="8"/>
        <rFont val="Arial"/>
        <family val="2"/>
      </rPr>
      <t xml:space="preserve">  Inscrites au Tableau I de la Convention de 1988 avec effet à compter du 18 octobre 2017.
</t>
    </r>
    <r>
      <rPr>
        <vertAlign val="superscript"/>
        <sz val="8"/>
        <rFont val="Arial"/>
        <family val="2"/>
      </rPr>
      <t>b</t>
    </r>
    <r>
      <rPr>
        <sz val="8"/>
        <rFont val="Arial"/>
        <family val="2"/>
      </rPr>
      <t xml:space="preserve"> Les saisies d’éphédrine et de pseudoéphédrine signalées à l’OICS en unités de consommation (comprimés ou doses, par exemple) n’ont pas été converties en kilogrammes car on ne connaît pas la quantité réelle d’éphédrine ou de pseudoéphédrine qu’elles représentaient. Les pays et territoires apparaissant dans la liste ci-après ont signalé des saisies de préparations contenant de l’éphédrine et/ou de la pseudoéphédrine exprimées en unités de consommation.</t>
    </r>
  </si>
  <si>
    <t>Préparations 
à base
d’éphédrine (unités)</t>
  </si>
  <si>
    <t>Préparations 
à base 
de pseudo-éphédrine (unités)</t>
  </si>
  <si>
    <t>–</t>
  </si>
  <si>
    <r>
      <rPr>
        <vertAlign val="superscript"/>
        <sz val="8"/>
        <rFont val="Arial"/>
        <family val="2"/>
      </rPr>
      <t xml:space="preserve">c   </t>
    </r>
    <r>
      <rPr>
        <sz val="8"/>
        <rFont val="Arial"/>
        <family val="2"/>
      </rPr>
      <t>Inscrite au Tableau I de la Convention de 1988 avec effet à compter du 3 novembre 2020.</t>
    </r>
    <r>
      <rPr>
        <vertAlign val="superscript"/>
        <sz val="8"/>
        <rFont val="Arial"/>
        <family val="2"/>
      </rPr>
      <t xml:space="preserve">
d   </t>
    </r>
    <r>
      <rPr>
        <sz val="8"/>
        <rFont val="Arial"/>
        <family val="2"/>
      </rPr>
      <t xml:space="preserve">Inscrites au Tableau I de la Convention de 1988 avec effet à compter du 19 novembre 2019.
</t>
    </r>
    <r>
      <rPr>
        <vertAlign val="superscript"/>
        <sz val="8"/>
        <rFont val="Arial"/>
        <family val="2"/>
      </rPr>
      <t xml:space="preserve">e   </t>
    </r>
    <r>
      <rPr>
        <sz val="8"/>
        <rFont val="Arial"/>
        <family val="2"/>
      </rPr>
      <t xml:space="preserve">Pour des raisons statistiques, les données relatives à la Chine ne comprennent pas celles de Hong Kong (Chine) ni de Macao (Chine).
</t>
    </r>
    <r>
      <rPr>
        <vertAlign val="superscript"/>
        <sz val="8"/>
        <rFont val="Arial"/>
        <family val="2"/>
      </rPr>
      <t xml:space="preserve">f   </t>
    </r>
    <r>
      <rPr>
        <sz val="8"/>
        <rFont val="Arial"/>
        <family val="2"/>
      </rPr>
      <t xml:space="preserve">Depuis le 31 mai 2022, « Türkiye » est la forme courte utilisée à l’Organisation des Nations Unies à la place de « Turquie ».
</t>
    </r>
    <r>
      <rPr>
        <vertAlign val="superscript"/>
        <sz val="8"/>
        <rFont val="Arial"/>
        <family val="2"/>
      </rPr>
      <t xml:space="preserve">g   </t>
    </r>
    <r>
      <rPr>
        <sz val="8"/>
        <rFont val="Arial"/>
        <family val="2"/>
      </rPr>
      <t>Le Royaume-Uni n’est plus membre de l’Union européenne depuis le 31 janvier 2020.</t>
    </r>
  </si>
  <si>
    <t>Saisies d’éphédrine et de pseudoéphédrine signalées à l’OICS en unités 
de consommation (2016-2020)</t>
  </si>
  <si>
    <r>
      <t>Royaume-Uni de Grande-Bretagne et d’Irlande du Nord</t>
    </r>
    <r>
      <rPr>
        <vertAlign val="superscript"/>
        <sz val="7"/>
        <color rgb="FF000000"/>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</si>
</sst>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4">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8"/>
      <name val="Arial"/>
      <family val="2"/>
    </font>
    <font>
      <b/>
      <sz val="7"/>
      <name val="Arial"/>
      <family val="2"/>
    </font>
    <font>
      <vertAlign val="superscript"/>
      <sz val="8"/>
      <name val="Arial"/>
      <family val="2"/>
    </font>
    <font>
      <vertAlign val="superscript"/>
      <sz val="7"/>
      <name val="Arial"/>
      <family val="2"/>
    </font>
    <font>
      <b/>
      <vertAlign val="superscript"/>
      <sz val="10"/>
      <color rgb="FFB76285"/>
      <name val="Arial Narrow"/>
      <family val="2"/>
    </font>
    <font>
      <b/>
      <i/>
      <sz val="10"/>
      <color rgb="FFB76285"/>
      <name val="Arial Narrow"/>
      <family val="2"/>
    </font>
    <font>
      <sz val="7"/>
      <color indexed="62"/>
      <name val="Arial"/>
      <family val="2"/>
    </font>
    <font>
      <vertAlign val="superscript"/>
      <sz val="7"/>
      <color rgb="FF000000"/>
      <name val="Arial"/>
      <family val="2"/>
    </font>
    <font>
      <sz val="14"/>
      <color rgb="FFB76285"/>
      <name val="Arial Narrow"/>
      <family val="2"/>
    </font>
    <font>
      <sz val="14"/>
      <name val="Arial"/>
      <family val="2"/>
    </font>
    <font>
      <b/>
      <sz val="10"/>
      <color rgb="FFB76285"/>
      <name val="MetaOT-Norm"/>
      <family val="2"/>
    </font>
    <font>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
      <b/>
      <sz val="7"/>
      <color rgb="FF000000"/>
      <name val="Arial"/>
      <family val="2"/>
    </font>
    <font>
      <sz val="10"/>
      <color rgb="FFB66084"/>
      <name val="MetaOT-NormIta"/>
      <family val="2"/>
    </font>
    <font>
      <i/>
      <sz val="9.5"/>
      <color rgb="FFB76285"/>
      <name val="Calibri"/>
      <family val="2"/>
    </font>
    <font>
      <sz val="9"/>
      <color rgb="FF231F20"/>
      <name val="Calibri"/>
      <family val="2"/>
    </font>
    <font>
      <i/>
      <sz val="9"/>
      <color rgb="FF231F20"/>
      <name val="Calibri"/>
      <family val="2"/>
    </font>
    <font>
      <sz val="8"/>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2">
    <xf numFmtId="0" fontId="0" fillId="0" borderId="0"/>
    <xf numFmtId="0" fontId="3" fillId="0" borderId="0"/>
  </cellStyleXfs>
  <cellXfs count="145">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49" fontId="9" fillId="0" borderId="0" xfId="0" applyNumberFormat="1" applyFont="1" applyAlignment="1">
      <alignment horizontal="center" vertical="top"/>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0" fontId="3" fillId="0" borderId="0" xfId="0" applyFont="1"/>
    <xf numFmtId="164" fontId="2" fillId="0" borderId="0" xfId="0" applyNumberFormat="1" applyFont="1" applyAlignment="1">
      <alignment horizontal="right" vertical="top" wrapText="1"/>
    </xf>
    <xf numFmtId="164" fontId="2" fillId="0" borderId="0" xfId="0" applyNumberFormat="1" applyFont="1" applyAlignment="1">
      <alignment horizontal="left" vertical="top" wrapText="1"/>
    </xf>
    <xf numFmtId="164" fontId="8" fillId="0" borderId="0" xfId="0" applyNumberFormat="1" applyFont="1" applyAlignment="1">
      <alignment horizontal="right" vertical="top" wrapText="1"/>
    </xf>
    <xf numFmtId="164" fontId="8" fillId="0" borderId="0" xfId="0" applyNumberFormat="1" applyFont="1" applyAlignment="1">
      <alignment horizontal="left" vertical="top" wrapText="1"/>
    </xf>
    <xf numFmtId="164" fontId="9" fillId="0" borderId="0" xfId="0" applyNumberFormat="1" applyFont="1" applyAlignment="1">
      <alignment horizontal="right" vertical="top"/>
    </xf>
    <xf numFmtId="49" fontId="7" fillId="0" borderId="0" xfId="0" applyNumberFormat="1" applyFont="1" applyAlignment="1" applyProtection="1">
      <alignment horizontal="left" vertical="top" wrapText="1"/>
      <protection locked="0"/>
    </xf>
    <xf numFmtId="49" fontId="7" fillId="0" borderId="0" xfId="0" applyNumberFormat="1" applyFont="1" applyAlignment="1" applyProtection="1">
      <alignment horizontal="center" vertical="top"/>
      <protection locked="0"/>
    </xf>
    <xf numFmtId="164" fontId="2" fillId="0" borderId="0" xfId="0" applyNumberFormat="1" applyFont="1" applyAlignment="1" applyProtection="1">
      <alignment horizontal="right" vertical="top" wrapText="1"/>
      <protection locked="0"/>
    </xf>
    <xf numFmtId="164" fontId="2" fillId="0" borderId="0" xfId="0" applyNumberFormat="1" applyFont="1" applyAlignment="1" applyProtection="1">
      <alignment horizontal="left" vertical="top" wrapText="1"/>
      <protection locked="0"/>
    </xf>
    <xf numFmtId="164" fontId="8" fillId="0" borderId="0" xfId="0" applyNumberFormat="1" applyFont="1" applyAlignment="1" applyProtection="1">
      <alignment horizontal="right" vertical="top" wrapText="1"/>
      <protection locked="0"/>
    </xf>
    <xf numFmtId="164" fontId="10"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right"/>
      <protection locked="0"/>
    </xf>
    <xf numFmtId="0" fontId="3" fillId="0" borderId="0" xfId="0" applyFont="1" applyProtection="1">
      <protection locked="0"/>
    </xf>
    <xf numFmtId="49" fontId="14" fillId="0" borderId="0" xfId="0" applyNumberFormat="1" applyFont="1" applyAlignment="1" applyProtection="1">
      <alignment horizontal="left" vertical="top" wrapText="1"/>
      <protection locked="0"/>
    </xf>
    <xf numFmtId="3" fontId="0" fillId="0" borderId="0" xfId="0" applyNumberFormat="1" applyProtection="1">
      <protection locked="0"/>
    </xf>
    <xf numFmtId="0" fontId="16" fillId="0" borderId="4" xfId="0" applyFont="1" applyBorder="1"/>
    <xf numFmtId="164" fontId="0" fillId="0" borderId="0" xfId="0" applyNumberFormat="1"/>
    <xf numFmtId="164" fontId="0" fillId="0" borderId="0" xfId="0" applyNumberFormat="1" applyAlignment="1">
      <alignment horizontal="left"/>
    </xf>
    <xf numFmtId="0" fontId="21" fillId="0" borderId="0" xfId="0" applyFont="1" applyAlignment="1">
      <alignment vertical="center"/>
    </xf>
    <xf numFmtId="49" fontId="22" fillId="0" borderId="3" xfId="0" applyNumberFormat="1" applyFont="1" applyBorder="1" applyAlignment="1">
      <alignment horizontal="left" vertical="top" wrapText="1"/>
    </xf>
    <xf numFmtId="49" fontId="22" fillId="0" borderId="0" xfId="0" applyNumberFormat="1" applyFont="1" applyAlignment="1">
      <alignment horizontal="left" vertical="top" wrapText="1"/>
    </xf>
    <xf numFmtId="0" fontId="0" fillId="0" borderId="3" xfId="0" applyBorder="1"/>
    <xf numFmtId="164" fontId="1" fillId="0" borderId="3" xfId="0" applyNumberFormat="1" applyFont="1" applyBorder="1" applyAlignment="1">
      <alignment horizontal="right" vertical="top" wrapText="1"/>
    </xf>
    <xf numFmtId="0" fontId="0" fillId="0" borderId="3" xfId="0" applyBorder="1" applyAlignment="1">
      <alignment horizontal="center" vertical="center"/>
    </xf>
    <xf numFmtId="3" fontId="4" fillId="0" borderId="0" xfId="0" applyNumberFormat="1" applyFont="1" applyAlignment="1">
      <alignment wrapText="1"/>
    </xf>
    <xf numFmtId="0" fontId="0" fillId="0" borderId="0" xfId="0" applyProtection="1">
      <protection locked="0"/>
    </xf>
    <xf numFmtId="164" fontId="0" fillId="0" borderId="0" xfId="0" applyNumberFormat="1" applyAlignment="1" applyProtection="1">
      <alignment horizontal="left"/>
      <protection locked="0"/>
    </xf>
    <xf numFmtId="164" fontId="0" fillId="0" borderId="0" xfId="0" applyNumberFormat="1" applyProtection="1">
      <protection locked="0"/>
    </xf>
    <xf numFmtId="0" fontId="9" fillId="0" borderId="3" xfId="0" applyFont="1" applyBorder="1" applyAlignment="1">
      <alignment horizontal="center" vertical="center"/>
    </xf>
    <xf numFmtId="164" fontId="8" fillId="0" borderId="3" xfId="0" applyNumberFormat="1" applyFont="1" applyBorder="1" applyAlignment="1">
      <alignment horizontal="right" vertical="top" wrapText="1"/>
    </xf>
    <xf numFmtId="49" fontId="9" fillId="0" borderId="3" xfId="0" applyNumberFormat="1" applyFont="1" applyBorder="1" applyAlignment="1">
      <alignment horizontal="center" vertical="top"/>
    </xf>
    <xf numFmtId="49" fontId="9" fillId="0" borderId="3" xfId="0" applyNumberFormat="1" applyFont="1" applyBorder="1" applyAlignment="1" applyProtection="1">
      <alignment horizontal="center" vertical="top"/>
      <protection locked="0"/>
    </xf>
    <xf numFmtId="164" fontId="8" fillId="0" borderId="3" xfId="0" applyNumberFormat="1" applyFont="1" applyBorder="1" applyAlignment="1" applyProtection="1">
      <alignment horizontal="right" vertical="top" wrapText="1"/>
      <protection locked="0"/>
    </xf>
    <xf numFmtId="49" fontId="9" fillId="0" borderId="1" xfId="0" applyNumberFormat="1" applyFont="1" applyBorder="1" applyAlignment="1">
      <alignment horizontal="left" vertical="top" wrapText="1"/>
    </xf>
    <xf numFmtId="49" fontId="9" fillId="0" borderId="1" xfId="0" applyNumberFormat="1" applyFont="1" applyBorder="1" applyAlignment="1">
      <alignment horizontal="center" vertical="top"/>
    </xf>
    <xf numFmtId="164" fontId="8" fillId="0" borderId="1" xfId="0" applyNumberFormat="1" applyFont="1" applyBorder="1" applyAlignment="1">
      <alignment horizontal="right" vertical="top" wrapText="1"/>
    </xf>
    <xf numFmtId="164" fontId="24" fillId="0" borderId="0" xfId="0" applyNumberFormat="1" applyFont="1" applyAlignment="1" applyProtection="1">
      <alignment horizontal="center" vertical="top" wrapText="1"/>
      <protection locked="0"/>
    </xf>
    <xf numFmtId="164" fontId="3" fillId="0" borderId="0" xfId="0" applyNumberFormat="1" applyFont="1" applyAlignment="1" applyProtection="1">
      <alignment wrapText="1"/>
      <protection locked="0"/>
    </xf>
    <xf numFmtId="164" fontId="3" fillId="0" borderId="0" xfId="0" applyNumberFormat="1" applyFont="1" applyProtection="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164" fontId="8" fillId="0" borderId="0" xfId="0" applyNumberFormat="1" applyFont="1" applyAlignment="1" applyProtection="1">
      <alignment horizontal="left" vertical="top" wrapText="1"/>
      <protection locked="0"/>
    </xf>
    <xf numFmtId="164" fontId="23" fillId="0" borderId="3" xfId="0" applyNumberFormat="1" applyFont="1" applyBorder="1" applyAlignment="1" applyProtection="1">
      <alignment horizontal="right" vertical="top" wrapText="1"/>
      <protection locked="0"/>
    </xf>
    <xf numFmtId="3" fontId="2" fillId="0" borderId="0" xfId="0" applyNumberFormat="1" applyFont="1" applyAlignment="1" applyProtection="1">
      <alignment horizontal="right" vertical="top" wrapText="1"/>
      <protection locked="0"/>
    </xf>
    <xf numFmtId="3" fontId="2" fillId="0" borderId="0" xfId="0" applyNumberFormat="1" applyFont="1" applyAlignment="1" applyProtection="1">
      <alignment horizontal="right"/>
      <protection locked="0"/>
    </xf>
    <xf numFmtId="3" fontId="10" fillId="0" borderId="0" xfId="0" applyNumberFormat="1" applyFont="1" applyAlignment="1" applyProtection="1">
      <alignment horizontal="left" vertical="top" wrapText="1"/>
      <protection locked="0"/>
    </xf>
    <xf numFmtId="164" fontId="2" fillId="0" borderId="3"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horizontal="right" vertical="top"/>
      <protection locked="0"/>
    </xf>
    <xf numFmtId="164" fontId="7" fillId="0" borderId="0" xfId="0" applyNumberFormat="1" applyFont="1" applyAlignment="1" applyProtection="1">
      <alignment horizontal="right" vertical="top"/>
      <protection locked="0"/>
    </xf>
    <xf numFmtId="0" fontId="2" fillId="0" borderId="0" xfId="0" applyFont="1"/>
    <xf numFmtId="164" fontId="8" fillId="0" borderId="0" xfId="0" applyNumberFormat="1" applyFont="1" applyAlignment="1">
      <alignment horizontal="right" vertical="top"/>
    </xf>
    <xf numFmtId="0" fontId="2" fillId="0" borderId="0" xfId="0" applyFont="1" applyProtection="1">
      <protection locked="0"/>
    </xf>
    <xf numFmtId="164" fontId="2" fillId="0" borderId="3" xfId="0" applyNumberFormat="1" applyFont="1" applyBorder="1"/>
    <xf numFmtId="164" fontId="2" fillId="0" borderId="3" xfId="0" applyNumberFormat="1" applyFont="1" applyBorder="1" applyAlignment="1">
      <alignment horizontal="left"/>
    </xf>
    <xf numFmtId="164" fontId="2" fillId="0" borderId="3" xfId="0" applyNumberFormat="1" applyFont="1" applyBorder="1" applyProtection="1">
      <protection locked="0"/>
    </xf>
    <xf numFmtId="164" fontId="2" fillId="0" borderId="3" xfId="0" applyNumberFormat="1" applyFont="1" applyBorder="1" applyAlignment="1" applyProtection="1">
      <alignment horizontal="left"/>
      <protection locked="0"/>
    </xf>
    <xf numFmtId="164" fontId="2" fillId="0" borderId="0" xfId="0" applyNumberFormat="1" applyFont="1" applyAlignment="1" applyProtection="1">
      <alignment horizontal="right" vertical="top"/>
      <protection locked="0"/>
    </xf>
    <xf numFmtId="164" fontId="2" fillId="0" borderId="0" xfId="0" applyNumberFormat="1" applyFont="1" applyAlignment="1" applyProtection="1">
      <alignment horizontal="right" vertical="center" wrapText="1"/>
      <protection locked="0"/>
    </xf>
    <xf numFmtId="164" fontId="8" fillId="0" borderId="0" xfId="0" applyNumberFormat="1" applyFont="1" applyAlignment="1" applyProtection="1">
      <alignment horizontal="right" vertical="top"/>
      <protection locked="0"/>
    </xf>
    <xf numFmtId="164" fontId="8" fillId="0" borderId="3" xfId="0" applyNumberFormat="1" applyFont="1" applyBorder="1" applyAlignment="1" applyProtection="1">
      <alignment horizontal="right" vertical="top"/>
      <protection locked="0"/>
    </xf>
    <xf numFmtId="164" fontId="2" fillId="0" borderId="0" xfId="0" applyNumberFormat="1" applyFont="1" applyAlignment="1" applyProtection="1">
      <alignment horizontal="left"/>
      <protection locked="0"/>
    </xf>
    <xf numFmtId="0" fontId="2" fillId="0" borderId="3" xfId="0" applyFont="1" applyBorder="1" applyProtection="1">
      <protection locked="0"/>
    </xf>
    <xf numFmtId="49" fontId="0" fillId="0" borderId="4" xfId="0" applyNumberFormat="1" applyBorder="1"/>
    <xf numFmtId="164" fontId="0" fillId="0" borderId="4" xfId="0" applyNumberFormat="1" applyBorder="1"/>
    <xf numFmtId="49" fontId="0" fillId="0" borderId="0" xfId="0" applyNumberFormat="1"/>
    <xf numFmtId="49" fontId="14" fillId="0" borderId="0" xfId="0" applyNumberFormat="1" applyFont="1" applyAlignment="1">
      <alignment horizontal="left" vertical="top" wrapText="1"/>
    </xf>
    <xf numFmtId="49" fontId="14" fillId="0" borderId="0" xfId="0" applyNumberFormat="1" applyFont="1" applyAlignment="1">
      <alignment horizontal="center" vertical="top"/>
    </xf>
    <xf numFmtId="164" fontId="23" fillId="0" borderId="0" xfId="0" applyNumberFormat="1" applyFont="1" applyAlignment="1" applyProtection="1">
      <alignment horizontal="right" vertical="top" wrapText="1"/>
      <protection locked="0"/>
    </xf>
    <xf numFmtId="49" fontId="24" fillId="0" borderId="0" xfId="0" applyNumberFormat="1" applyFont="1" applyAlignment="1">
      <alignment horizontal="left" vertical="top" wrapText="1"/>
    </xf>
    <xf numFmtId="49" fontId="24" fillId="0" borderId="0" xfId="0" applyNumberFormat="1" applyFont="1" applyAlignment="1">
      <alignment horizontal="center" vertical="top"/>
    </xf>
    <xf numFmtId="164" fontId="1" fillId="0" borderId="0" xfId="0" applyNumberFormat="1" applyFont="1" applyAlignment="1">
      <alignment horizontal="right" vertical="top" wrapText="1"/>
    </xf>
    <xf numFmtId="49" fontId="24"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164" fontId="3" fillId="0" borderId="3" xfId="0" applyNumberFormat="1" applyFont="1" applyBorder="1" applyProtection="1">
      <protection locked="0"/>
    </xf>
    <xf numFmtId="49" fontId="24" fillId="0" borderId="1" xfId="0" applyNumberFormat="1" applyFont="1" applyBorder="1" applyAlignment="1">
      <alignment horizontal="center" vertical="top"/>
    </xf>
    <xf numFmtId="164" fontId="1" fillId="0" borderId="1" xfId="0" applyNumberFormat="1" applyFont="1" applyBorder="1" applyAlignment="1">
      <alignment horizontal="right" vertical="top" wrapText="1"/>
    </xf>
    <xf numFmtId="49" fontId="24" fillId="0" borderId="4" xfId="0" applyNumberFormat="1" applyFont="1" applyBorder="1" applyAlignment="1">
      <alignment horizontal="center" vertical="top"/>
    </xf>
    <xf numFmtId="0" fontId="7" fillId="0" borderId="0" xfId="0" applyFont="1" applyAlignment="1" applyProtection="1">
      <alignment horizontal="center" vertical="top"/>
      <protection locked="0"/>
    </xf>
    <xf numFmtId="49" fontId="25" fillId="0" borderId="0" xfId="0" applyNumberFormat="1" applyFont="1" applyAlignment="1">
      <alignment horizontal="left" vertical="top" wrapText="1"/>
    </xf>
    <xf numFmtId="49" fontId="25" fillId="0" borderId="3" xfId="0" applyNumberFormat="1" applyFont="1" applyBorder="1" applyAlignment="1">
      <alignment horizontal="left" vertical="top" wrapText="1"/>
    </xf>
    <xf numFmtId="49" fontId="26" fillId="0" borderId="0" xfId="0" applyNumberFormat="1" applyFont="1" applyAlignment="1">
      <alignment horizontal="left" vertical="top" wrapText="1"/>
    </xf>
    <xf numFmtId="164" fontId="7" fillId="0" borderId="0" xfId="0" applyNumberFormat="1" applyFont="1" applyAlignment="1">
      <alignment horizontal="right" vertical="top"/>
    </xf>
    <xf numFmtId="49" fontId="27" fillId="0" borderId="0" xfId="0" applyNumberFormat="1" applyFont="1" applyAlignment="1">
      <alignment horizontal="left" vertical="top" wrapText="1"/>
    </xf>
    <xf numFmtId="0" fontId="14" fillId="0" borderId="0" xfId="0" applyFont="1" applyAlignment="1">
      <alignment horizontal="center" vertical="top"/>
    </xf>
    <xf numFmtId="165" fontId="1" fillId="0" borderId="0" xfId="0" applyNumberFormat="1" applyFont="1" applyAlignment="1">
      <alignment horizontal="right" vertical="top" wrapText="1"/>
    </xf>
    <xf numFmtId="0" fontId="0" fillId="0" borderId="4" xfId="0" applyBorder="1"/>
    <xf numFmtId="3" fontId="0" fillId="0" borderId="4" xfId="0" applyNumberFormat="1" applyBorder="1"/>
    <xf numFmtId="164" fontId="1" fillId="0" borderId="4" xfId="0" applyNumberFormat="1" applyFont="1" applyBorder="1" applyAlignment="1">
      <alignment horizontal="right" vertical="top" wrapText="1"/>
    </xf>
    <xf numFmtId="49" fontId="28" fillId="0" borderId="0" xfId="0" applyNumberFormat="1" applyFont="1" applyAlignment="1">
      <alignment horizontal="left" vertical="top" wrapText="1"/>
    </xf>
    <xf numFmtId="3" fontId="1" fillId="0" borderId="0" xfId="0" applyNumberFormat="1" applyFont="1" applyAlignment="1">
      <alignment horizontal="right" vertical="top" wrapText="1"/>
    </xf>
    <xf numFmtId="3" fontId="23" fillId="0" borderId="0" xfId="0" applyNumberFormat="1" applyFont="1" applyAlignment="1" applyProtection="1">
      <alignment horizontal="right" vertical="top" wrapText="1"/>
      <protection locked="0"/>
    </xf>
    <xf numFmtId="164" fontId="29" fillId="0" borderId="0" xfId="0" applyNumberFormat="1" applyFont="1" applyAlignment="1">
      <alignment horizontal="left" vertical="center"/>
    </xf>
    <xf numFmtId="164" fontId="29"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0" fillId="0" borderId="2" xfId="0" applyBorder="1"/>
    <xf numFmtId="164" fontId="0" fillId="0" borderId="2" xfId="0" applyNumberFormat="1" applyBorder="1"/>
    <xf numFmtId="0" fontId="31" fillId="0" borderId="0" xfId="0" applyFont="1" applyAlignment="1">
      <alignment horizontal="left" vertical="center" wrapText="1"/>
    </xf>
    <xf numFmtId="0" fontId="31" fillId="0" borderId="0" xfId="0" applyFont="1" applyAlignment="1">
      <alignment horizontal="left" vertical="center" wrapText="1" indent="2"/>
    </xf>
    <xf numFmtId="0" fontId="32" fillId="0" borderId="0" xfId="0" applyFont="1" applyAlignment="1">
      <alignment horizontal="left" vertical="center" wrapText="1"/>
    </xf>
    <xf numFmtId="0" fontId="20" fillId="0" borderId="0" xfId="0" applyFont="1" applyAlignment="1">
      <alignment vertical="center" wrapText="1"/>
    </xf>
    <xf numFmtId="0" fontId="31" fillId="0" borderId="2" xfId="0" applyFont="1" applyBorder="1" applyAlignment="1">
      <alignment vertical="center" wrapText="1"/>
    </xf>
    <xf numFmtId="0" fontId="31" fillId="0" borderId="2" xfId="0" applyFont="1" applyBorder="1" applyAlignment="1">
      <alignment horizontal="left" vertical="center" wrapText="1" indent="2"/>
    </xf>
    <xf numFmtId="0" fontId="19" fillId="0" borderId="0" xfId="0" applyFont="1" applyAlignment="1">
      <alignment horizontal="left" vertical="center" wrapText="1"/>
    </xf>
    <xf numFmtId="0" fontId="19" fillId="0" borderId="0" xfId="0" applyFont="1" applyAlignment="1">
      <alignment horizontal="left" vertical="center" wrapText="1" indent="2"/>
    </xf>
    <xf numFmtId="164" fontId="3" fillId="0" borderId="0" xfId="0" applyNumberFormat="1" applyFont="1" applyAlignment="1">
      <alignment horizontal="left"/>
    </xf>
    <xf numFmtId="164" fontId="3" fillId="0" borderId="0" xfId="0" applyNumberFormat="1" applyFont="1"/>
    <xf numFmtId="0" fontId="16" fillId="0" borderId="4" xfId="1" applyFont="1" applyBorder="1"/>
    <xf numFmtId="0" fontId="17" fillId="0" borderId="4" xfId="1" applyFont="1" applyBorder="1"/>
    <xf numFmtId="0" fontId="17" fillId="0" borderId="0" xfId="1" applyFont="1"/>
    <xf numFmtId="0" fontId="3" fillId="0" borderId="0" xfId="1"/>
    <xf numFmtId="0" fontId="18" fillId="0" borderId="0" xfId="0" applyFont="1" applyAlignment="1" applyProtection="1">
      <alignment horizontal="center" vertical="center" wrapText="1"/>
      <protection locked="0"/>
    </xf>
    <xf numFmtId="49" fontId="25" fillId="0" borderId="0" xfId="0" applyNumberFormat="1" applyFont="1" applyAlignment="1">
      <alignment horizontal="left" vertical="top" wrapText="1"/>
    </xf>
    <xf numFmtId="164" fontId="31" fillId="0" borderId="0" xfId="0" applyNumberFormat="1" applyFont="1" applyAlignment="1">
      <alignment horizontal="right" vertical="center" wrapText="1"/>
    </xf>
    <xf numFmtId="164" fontId="31" fillId="0" borderId="2" xfId="0" applyNumberFormat="1" applyFont="1" applyBorder="1" applyAlignment="1">
      <alignment horizontal="right" vertical="center" wrapText="1"/>
    </xf>
    <xf numFmtId="164" fontId="0" fillId="0" borderId="2" xfId="0" applyNumberFormat="1" applyBorder="1" applyAlignment="1">
      <alignment horizontal="center"/>
    </xf>
    <xf numFmtId="164" fontId="2" fillId="0" borderId="0" xfId="0" applyNumberFormat="1" applyFont="1" applyAlignment="1" applyProtection="1">
      <alignment horizontal="right" vertical="top" wrapText="1"/>
      <protection locked="0"/>
    </xf>
    <xf numFmtId="0" fontId="2" fillId="0" borderId="0" xfId="0" applyFont="1" applyAlignment="1">
      <alignment horizontal="left" vertical="top" wrapText="1"/>
    </xf>
    <xf numFmtId="0" fontId="33" fillId="0" borderId="0" xfId="0" applyFont="1" applyAlignment="1">
      <alignment horizontal="left" vertical="top" wrapText="1"/>
    </xf>
    <xf numFmtId="164" fontId="30" fillId="0" borderId="0" xfId="0" applyNumberFormat="1" applyFont="1" applyAlignment="1" applyProtection="1">
      <alignment horizontal="center" vertical="center" wrapText="1"/>
      <protection locked="0"/>
    </xf>
    <xf numFmtId="164" fontId="30" fillId="0" borderId="0" xfId="0" applyNumberFormat="1" applyFont="1" applyAlignment="1">
      <alignment horizontal="center" vertical="center" wrapText="1"/>
    </xf>
    <xf numFmtId="164" fontId="31" fillId="0" borderId="0" xfId="0" quotePrefix="1" applyNumberFormat="1" applyFont="1" applyAlignment="1">
      <alignment horizontal="right" vertical="center" wrapText="1"/>
    </xf>
    <xf numFmtId="164" fontId="3" fillId="0" borderId="0" xfId="0" applyNumberFormat="1" applyFont="1" applyAlignment="1">
      <alignment horizontal="right" wrapText="1"/>
    </xf>
    <xf numFmtId="164" fontId="6" fillId="0" borderId="1" xfId="0" applyNumberFormat="1" applyFont="1" applyBorder="1" applyAlignment="1">
      <alignment horizontal="left" vertical="top" wrapText="1"/>
    </xf>
    <xf numFmtId="164" fontId="6" fillId="0" borderId="2" xfId="0" applyNumberFormat="1" applyFont="1" applyBorder="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164" fontId="6" fillId="0" borderId="1"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3" fontId="1" fillId="0" borderId="0" xfId="0" applyNumberFormat="1" applyFont="1" applyAlignment="1">
      <alignment horizontal="center" vertical="top" wrapText="1"/>
    </xf>
    <xf numFmtId="164" fontId="6" fillId="0" borderId="1"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49" fontId="2" fillId="0" borderId="0" xfId="0" applyNumberFormat="1" applyFont="1" applyAlignment="1">
      <alignment horizontal="left" vertical="top" wrapTex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cellXfs>
  <cellStyles count="2">
    <cellStyle name="Normal" xfId="0" builtinId="0"/>
    <cellStyle name="Normal 2" xfId="1" xr:uid="{AEAF016B-AB77-42CF-BDFB-D963B273D7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152215</xdr:colOff>
      <xdr:row>1</xdr:row>
      <xdr:rowOff>17318</xdr:rowOff>
    </xdr:from>
    <xdr:to>
      <xdr:col>19</xdr:col>
      <xdr:colOff>571501</xdr:colOff>
      <xdr:row>77</xdr:row>
      <xdr:rowOff>22411</xdr:rowOff>
    </xdr:to>
    <xdr:sp macro="" textlink="">
      <xdr:nvSpPr>
        <xdr:cNvPr id="2" name="TextBox 1">
          <a:extLst>
            <a:ext uri="{FF2B5EF4-FFF2-40B4-BE49-F238E27FC236}">
              <a16:creationId xmlns:a16="http://schemas.microsoft.com/office/drawing/2014/main" id="{5770F2B4-BDBF-4CDC-88E6-860D5C4D6F80}"/>
            </a:ext>
          </a:extLst>
        </xdr:cNvPr>
        <xdr:cNvSpPr txBox="1"/>
      </xdr:nvSpPr>
      <xdr:spPr>
        <a:xfrm>
          <a:off x="152215" y="241436"/>
          <a:ext cx="11064874" cy="119281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en-GB" sz="2000" b="1">
              <a:solidFill>
                <a:srgbClr val="B4688A"/>
              </a:solidFill>
              <a:effectLst/>
              <a:latin typeface="Zurich Cn BT" pitchFamily="34" charset="0"/>
              <a:ea typeface="+mn-ea"/>
              <a:cs typeface="+mn-cs"/>
            </a:rPr>
            <a:t>Saisies de substances inscrites aux Tableaux I et II de la Convention de 1988 </a:t>
          </a:r>
          <a:br>
            <a:rPr lang="en-GB" sz="2000" b="1">
              <a:solidFill>
                <a:srgbClr val="B4688A"/>
              </a:solidFill>
              <a:effectLst/>
              <a:latin typeface="Zurich Cn BT" pitchFamily="34" charset="0"/>
              <a:ea typeface="+mn-ea"/>
              <a:cs typeface="+mn-cs"/>
            </a:rPr>
          </a:br>
          <a:r>
            <a:rPr lang="en-GB" sz="2000" b="1">
              <a:solidFill>
                <a:srgbClr val="B4688A"/>
              </a:solidFill>
              <a:effectLst/>
              <a:latin typeface="Zurich Cn BT" pitchFamily="34" charset="0"/>
              <a:ea typeface="+mn-ea"/>
              <a:cs typeface="+mn-cs"/>
            </a:rPr>
            <a:t>signalées à l’Organe international de contrôle des stupéfiants (2017-2021) </a:t>
          </a:r>
          <a:endParaRPr lang="en-US" sz="20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Les tableaux A et B présentent des informations concernant les saisies de substances </a:t>
          </a:r>
          <a:r>
            <a:rPr lang="en-GB" sz="1100">
              <a:solidFill>
                <a:sysClr val="windowText" lastClr="000000"/>
              </a:solidFill>
              <a:effectLst/>
              <a:latin typeface="+mn-lt"/>
              <a:ea typeface="+mn-ea"/>
              <a:cs typeface="+mn-cs"/>
            </a:rPr>
            <a:t>inscrites aux Tableaux I et II de la Convention des Nations Unies contre le trafic illicite de stupéfiants et de substances psychotropes de 1988 que les gouvernements ont fournies à l’Organe international de contrôle des stupéfiants conformément au paragraphe 12 de l’article 12 </a:t>
          </a:r>
          <a:br>
            <a:rPr lang="en-GB" sz="1100">
              <a:solidFill>
                <a:sysClr val="windowText" lastClr="000000"/>
              </a:solidFill>
              <a:effectLst/>
              <a:latin typeface="+mn-lt"/>
              <a:ea typeface="+mn-ea"/>
              <a:cs typeface="+mn-cs"/>
            </a:rPr>
          </a:br>
          <a:r>
            <a:rPr lang="en-GB" sz="1100">
              <a:solidFill>
                <a:sysClr val="windowText" lastClr="000000"/>
              </a:solidFill>
              <a:effectLst/>
              <a:latin typeface="+mn-lt"/>
              <a:ea typeface="+mn-ea"/>
              <a:cs typeface="+mn-cs"/>
            </a:rPr>
            <a:t>de cette convention.</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2. Les tableaux comprennent des données sur les saisies effectuées dans les pays ainsi qu’aux points d’entrée ou de sortie. N’y sont pas incluses les saisies qui ont été signalées mais dont on sait que les substances concernées n’étaient pas destinées à la fabrication illicite de drogues (saisies effectuées par exemple p</a:t>
          </a:r>
          <a:r>
            <a:rPr lang="en-GB" sz="1100">
              <a:solidFill>
                <a:schemeClr val="dk1"/>
              </a:solidFill>
              <a:effectLst/>
              <a:latin typeface="+mn-lt"/>
              <a:ea typeface="+mn-ea"/>
              <a:cs typeface="+mn-cs"/>
            </a:rPr>
            <a:t>our des raisons administratives ou saisies de préparations à base d’éphédrine/de pseudoéphédrine destinées à être utilisées comme stimulants). Ne sont pas non plus indiqués les envois stoppés. Les tableaux peuvent comprendre des données présentées par les gouvernements autrement que dans le formulaire D, auquel cas les sources sont clairement indiquées.</a:t>
          </a:r>
        </a:p>
        <a:p>
          <a:endParaRPr lang="en-GB"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3.</a:t>
          </a:r>
          <a:r>
            <a:rPr lang="en-GB" sz="1100" baseline="0">
              <a:solidFill>
                <a:sysClr val="windowText" lastClr="000000"/>
              </a:solidFill>
              <a:effectLst/>
              <a:latin typeface="+mn-lt"/>
              <a:ea typeface="+mn-ea"/>
              <a:cs typeface="+mn-cs"/>
            </a:rPr>
            <a:t>  Un tableau supplémentaire figurant en note de bas de page b du tableau A contient des données sur les saisies d</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éphédrine et de pseudoéphédrine signalées à l</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OICS </a:t>
          </a:r>
          <a:r>
            <a:rPr lang="en-GB" sz="1100" baseline="0">
              <a:solidFill>
                <a:srgbClr val="00B050"/>
              </a:solidFill>
              <a:effectLst/>
              <a:latin typeface="+mn-lt"/>
              <a:ea typeface="+mn-ea"/>
              <a:cs typeface="+mn-cs"/>
            </a:rPr>
            <a:t>qui sont </a:t>
          </a:r>
          <a:r>
            <a:rPr lang="en-GB" sz="1100" baseline="0">
              <a:solidFill>
                <a:sysClr val="windowText" lastClr="000000"/>
              </a:solidFill>
              <a:effectLst/>
              <a:latin typeface="+mn-lt"/>
              <a:ea typeface="+mn-ea"/>
              <a:cs typeface="+mn-cs"/>
            </a:rPr>
            <a:t>exprimées en unités de consommation (comprimés et doses, par exemple). Ces unités n</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ont pas été converties en kilogrammes, la véritable quantité d</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éphédrine et de pseudoéphédrine n</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étant pas connue.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Zurich Cn BT" pitchFamily="34" charset="0"/>
              <a:ea typeface="+mn-ea"/>
              <a:cs typeface="+mn-cs"/>
            </a:rPr>
            <a:t>Unités de mesure et facteurs de conversion</a:t>
          </a:r>
          <a:endParaRPr lang="en-US" sz="12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Des unités de mesure sont indiquées pour chaque substance. Les décimales n’étant pas précisées dans les tableaux, les nombres ont été arrondis selon que de besoin.</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Pour diverses raisons, les quantités de certaines substances saisies signalées à l’OICS sont données dans des unités différentes ; il se peut, par exemple, qu’un pays exprime ses saisies d’anhydride acétique en litres, tandis qu’un autre les exprimera en kilogrammes.</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Pour pouvoir véritablement comparer les informations recueillies, il est important de présenter toutes les données de manière uniforme. Pour simplifier cette normalisation, les quantités sont indiquées en grammes ou en kilogrammes lorsque la substance est un solide et en litres lorsque la substance (ou sa forme la plus commune) est un liquide.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Les saisies de solides signalées à l’OICS en litres n’ont pas été converties en kilogrammes et n’ont pas été incluses dans les tableaux, car la quantité effective de substance en solution n’est pas connue.</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Pour les saisies de liquides, les quantités données en kilogrammes ont été converties en litres en appliquant les coefficients suivants :</a:t>
          </a: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i="1">
              <a:solidFill>
                <a:srgbClr val="B76285"/>
              </a:solidFill>
              <a:effectLst/>
              <a:latin typeface="+mn-lt"/>
              <a:ea typeface="+mn-ea"/>
              <a:cs typeface="+mn-cs"/>
            </a:rPr>
            <a:t>Substance							Coefficient de conversion</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(des kilogrammes en litres)</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Acétone							1,269</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Acide chlorhydrique (solution à 39,1 %)					0,833</a:t>
          </a:r>
        </a:p>
        <a:p>
          <a:r>
            <a:rPr lang="en-GB" sz="1100">
              <a:solidFill>
                <a:schemeClr val="dk1"/>
              </a:solidFill>
              <a:effectLst/>
              <a:latin typeface="+mn-lt"/>
              <a:ea typeface="+mn-ea"/>
              <a:cs typeface="+mn-cs"/>
            </a:rPr>
            <a:t>Acide sulfurique (solution concentrée)					</a:t>
          </a:r>
          <a:r>
            <a:rPr lang="fr-FR" sz="1100">
              <a:solidFill>
                <a:schemeClr val="dk1"/>
              </a:solidFill>
              <a:effectLst/>
              <a:latin typeface="+mn-lt"/>
              <a:ea typeface="+mn-ea"/>
              <a:cs typeface="+mn-cs"/>
            </a:rPr>
            <a:t>0,543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Anhydride acétique						</a:t>
          </a:r>
          <a:r>
            <a:rPr lang="fr-FR" sz="1100">
              <a:solidFill>
                <a:schemeClr val="dk1"/>
              </a:solidFill>
              <a:effectLst/>
              <a:latin typeface="+mn-lt"/>
              <a:ea typeface="+mn-ea"/>
              <a:cs typeface="+mn-cs"/>
            </a:rPr>
            <a:t>0,926</a:t>
          </a:r>
        </a:p>
        <a:p>
          <a:r>
            <a:rPr lang="en-GB" sz="1100">
              <a:solidFill>
                <a:schemeClr val="dk1"/>
              </a:solidFill>
              <a:effectLst/>
              <a:latin typeface="+mn-lt"/>
              <a:ea typeface="+mn-ea"/>
              <a:cs typeface="+mn-cs"/>
            </a:rPr>
            <a:t>Éther éthylique 							</a:t>
          </a:r>
          <a:r>
            <a:rPr lang="fr-FR" sz="1100">
              <a:solidFill>
                <a:schemeClr val="dk1"/>
              </a:solidFill>
              <a:effectLst/>
              <a:latin typeface="+mn-lt"/>
              <a:ea typeface="+mn-ea"/>
              <a:cs typeface="+mn-cs"/>
            </a:rPr>
            <a:t>1,408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Isosafrole 							</a:t>
          </a:r>
          <a:r>
            <a:rPr lang="fr-FR" sz="1100">
              <a:solidFill>
                <a:schemeClr val="dk1"/>
              </a:solidFill>
              <a:effectLst/>
              <a:latin typeface="+mn-lt"/>
              <a:ea typeface="+mn-ea"/>
              <a:cs typeface="+mn-cs"/>
            </a:rPr>
            <a:t>0,892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Méthylènedioxy-3,4 phényl propanone-2					</a:t>
          </a:r>
          <a:r>
            <a:rPr lang="fr-FR" sz="1100">
              <a:solidFill>
                <a:schemeClr val="dk1"/>
              </a:solidFill>
              <a:effectLst/>
              <a:latin typeface="+mn-lt"/>
              <a:ea typeface="+mn-ea"/>
              <a:cs typeface="+mn-cs"/>
            </a:rPr>
            <a:t>0,833</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Méthyléthylcétone</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1,242</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Phényl-1 propanone-2</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0,985</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Pipéridine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1,160</a:t>
          </a:r>
        </a:p>
        <a:p>
          <a:r>
            <a:rPr lang="fr-FR" sz="1100">
              <a:solidFill>
                <a:schemeClr val="dk1"/>
              </a:solidFill>
              <a:effectLst/>
              <a:latin typeface="+mn-lt"/>
              <a:ea typeface="+mn-ea"/>
              <a:cs typeface="+mn-cs"/>
            </a:rPr>
            <a:t>Safrole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0,912</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Toluène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D’après </a:t>
          </a:r>
          <a:r>
            <a:rPr lang="en-GB" sz="900">
              <a:solidFill>
                <a:sysClr val="windowText" lastClr="000000"/>
              </a:solidFill>
              <a:effectLst/>
              <a:latin typeface="+mn-lt"/>
              <a:ea typeface="+mn-ea"/>
              <a:cs typeface="+mn-cs"/>
            </a:rPr>
            <a:t>les densités ; voir </a:t>
          </a:r>
          <a:r>
            <a:rPr lang="en-GB" sz="900" i="1">
              <a:solidFill>
                <a:sysClr val="windowText" lastClr="000000"/>
              </a:solidFill>
              <a:effectLst/>
              <a:latin typeface="+mn-lt"/>
              <a:ea typeface="+mn-ea"/>
              <a:cs typeface="+mn-cs"/>
            </a:rPr>
            <a:t>The Merck Index </a:t>
          </a:r>
          <a:r>
            <a:rPr lang="en-GB" sz="900">
              <a:solidFill>
                <a:sysClr val="windowText" lastClr="000000"/>
              </a:solidFill>
              <a:effectLst/>
              <a:latin typeface="+mn-lt"/>
              <a:ea typeface="+mn-ea"/>
              <a:cs typeface="+mn-cs"/>
            </a:rPr>
            <a:t>(Rahway, New Jersey, Merck, 1989).</a:t>
          </a:r>
          <a:endParaRPr lang="en-US" sz="9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9. Par exemple, pour convertir 1 000 kg de méthyléthylcétone en litres, il faut multiplier par 1,242, soit 1 000 x 1,242 = 1 242 litres.</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10. Pour la conversion des gallons en litres, on a supposé que la Colombie utilisait le gallon des États-Unis (3,785 litres) et le Myanmar le gallon impérial (4,546 litres).</a:t>
          </a: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11. </a:t>
          </a:r>
          <a:r>
            <a:rPr lang="fr-FR" sz="1100">
              <a:solidFill>
                <a:sysClr val="windowText" lastClr="000000"/>
              </a:solidFill>
              <a:effectLst/>
              <a:latin typeface="+mn-lt"/>
              <a:ea typeface="+mn-ea"/>
              <a:cs typeface="+mn-cs"/>
            </a:rPr>
            <a:t>Lorsque les quantités signalées ont été converties, les chiffres obtenus après conversion figurent en italique dans les tableaux.</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Les saisies d’éphédrine et de pseudoéphédrine signalées à l’OICS qui sont exprimées en unités de consommation (comprimés et doses, par exemple) n’ont pas été converties en kilogrammes, la véritable quantité d’éphédrine et de pseudoéphédrine n’étant pas connue. </a:t>
          </a:r>
        </a:p>
        <a:p>
          <a:endParaRPr lang="en-GB" sz="1100">
            <a:solidFill>
              <a:srgbClr val="00B050"/>
            </a:solidFill>
            <a:effectLst/>
            <a:latin typeface="+mn-lt"/>
            <a:ea typeface="+mn-ea"/>
            <a:cs typeface="+mn-cs"/>
          </a:endParaRPr>
        </a:p>
        <a:p>
          <a:r>
            <a:rPr lang="en-GB" sz="1100">
              <a:solidFill>
                <a:sysClr val="windowText" lastClr="000000"/>
              </a:solidFill>
              <a:effectLst/>
              <a:latin typeface="+mn-lt"/>
              <a:ea typeface="+mn-ea"/>
              <a:cs typeface="+mn-cs"/>
            </a:rPr>
            <a:t>13. Le nom des territoires apparaît en italique dans les tableaux.</a:t>
          </a: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Un tiret (–) signifie l’absence de données sur les saisies de cette substance dans le rapport pour l’année considérée.</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Le signe « ø » signifie une quantité inférieure à la plus petite unité de mesure prise en compte pour la substance considérée (par exemple moins de 1 kg).</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Les chiffres étant arrondis à l’unité la plus proche, il se peut qu’il y ait des divergences entre le total des saisies par région et le total des saisies dans le monde.</a:t>
          </a:r>
        </a:p>
      </xdr:txBody>
    </xdr:sp>
    <xdr:clientData/>
  </xdr:twoCellAnchor>
  <xdr:twoCellAnchor>
    <xdr:from>
      <xdr:col>1</xdr:col>
      <xdr:colOff>17745</xdr:colOff>
      <xdr:row>37</xdr:row>
      <xdr:rowOff>129377</xdr:rowOff>
    </xdr:from>
    <xdr:to>
      <xdr:col>14</xdr:col>
      <xdr:colOff>474945</xdr:colOff>
      <xdr:row>37</xdr:row>
      <xdr:rowOff>129377</xdr:rowOff>
    </xdr:to>
    <xdr:cxnSp macro="">
      <xdr:nvCxnSpPr>
        <xdr:cNvPr id="6" name="Straight Connector 5">
          <a:extLst>
            <a:ext uri="{FF2B5EF4-FFF2-40B4-BE49-F238E27FC236}">
              <a16:creationId xmlns:a16="http://schemas.microsoft.com/office/drawing/2014/main" id="{2D364DE1-F2DE-432B-9909-6588036568DF}"/>
            </a:ext>
          </a:extLst>
        </xdr:cNvPr>
        <xdr:cNvCxnSpPr/>
      </xdr:nvCxnSpPr>
      <xdr:spPr>
        <a:xfrm>
          <a:off x="174627" y="6001259"/>
          <a:ext cx="8032377"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17745</xdr:colOff>
      <xdr:row>40</xdr:row>
      <xdr:rowOff>62146</xdr:rowOff>
    </xdr:from>
    <xdr:to>
      <xdr:col>14</xdr:col>
      <xdr:colOff>522570</xdr:colOff>
      <xdr:row>40</xdr:row>
      <xdr:rowOff>81196</xdr:rowOff>
    </xdr:to>
    <xdr:cxnSp macro="">
      <xdr:nvCxnSpPr>
        <xdr:cNvPr id="7" name="Straight Connector 6">
          <a:extLst>
            <a:ext uri="{FF2B5EF4-FFF2-40B4-BE49-F238E27FC236}">
              <a16:creationId xmlns:a16="http://schemas.microsoft.com/office/drawing/2014/main" id="{021DA015-C1B7-486D-AEF4-D46DD12F6529}"/>
            </a:ext>
          </a:extLst>
        </xdr:cNvPr>
        <xdr:cNvCxnSpPr/>
      </xdr:nvCxnSpPr>
      <xdr:spPr>
        <a:xfrm flipV="1">
          <a:off x="174627" y="6404675"/>
          <a:ext cx="8080002" cy="1905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6539</xdr:colOff>
      <xdr:row>54</xdr:row>
      <xdr:rowOff>106965</xdr:rowOff>
    </xdr:from>
    <xdr:to>
      <xdr:col>14</xdr:col>
      <xdr:colOff>463739</xdr:colOff>
      <xdr:row>54</xdr:row>
      <xdr:rowOff>106965</xdr:rowOff>
    </xdr:to>
    <xdr:cxnSp macro="">
      <xdr:nvCxnSpPr>
        <xdr:cNvPr id="8" name="Straight Connector 7">
          <a:extLst>
            <a:ext uri="{FF2B5EF4-FFF2-40B4-BE49-F238E27FC236}">
              <a16:creationId xmlns:a16="http://schemas.microsoft.com/office/drawing/2014/main" id="{9E8F44DF-A586-4130-994F-C5D3BE20E06E}"/>
            </a:ext>
          </a:extLst>
        </xdr:cNvPr>
        <xdr:cNvCxnSpPr/>
      </xdr:nvCxnSpPr>
      <xdr:spPr>
        <a:xfrm>
          <a:off x="163421" y="8645847"/>
          <a:ext cx="8032377"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7F35-6725-414E-A1D5-D5BC6F02AF49}">
  <dimension ref="B1:T1"/>
  <sheetViews>
    <sheetView tabSelected="1" zoomScale="85" zoomScaleNormal="85" workbookViewId="0">
      <selection activeCell="B2" sqref="B2"/>
    </sheetView>
  </sheetViews>
  <sheetFormatPr defaultColWidth="8.7109375" defaultRowHeight="12.75"/>
  <cols>
    <col min="1" max="1" width="2.28515625" style="120" customWidth="1"/>
    <col min="2" max="16384" width="8.7109375" style="120"/>
  </cols>
  <sheetData>
    <row r="1" spans="2:20" s="119" customFormat="1" ht="18">
      <c r="B1" s="117" t="s">
        <v>112</v>
      </c>
      <c r="C1" s="118"/>
      <c r="D1" s="118"/>
      <c r="E1" s="118"/>
      <c r="F1" s="118"/>
      <c r="G1" s="118"/>
      <c r="H1" s="118"/>
      <c r="I1" s="118"/>
      <c r="J1" s="118"/>
      <c r="K1" s="118"/>
      <c r="L1" s="118"/>
      <c r="M1" s="118"/>
      <c r="N1" s="118"/>
      <c r="O1" s="118"/>
      <c r="P1" s="118"/>
      <c r="Q1" s="118"/>
      <c r="R1" s="118"/>
      <c r="S1" s="118"/>
      <c r="T1" s="11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22"/>
  <sheetViews>
    <sheetView topLeftCell="A265" zoomScaleNormal="100" workbookViewId="0">
      <selection activeCell="B87" sqref="B87"/>
    </sheetView>
  </sheetViews>
  <sheetFormatPr defaultColWidth="9.140625" defaultRowHeight="12.75"/>
  <cols>
    <col min="1" max="1" width="1.85546875" style="1" customWidth="1"/>
    <col min="2" max="2" width="20.85546875" style="1" customWidth="1"/>
    <col min="3" max="3" width="8.5703125" style="1" customWidth="1"/>
    <col min="4" max="4" width="8.140625" style="1" customWidth="1"/>
    <col min="5" max="5" width="1.85546875" style="1" customWidth="1"/>
    <col min="6" max="6" width="7.5703125" style="1" customWidth="1"/>
    <col min="7" max="7" width="2.5703125" style="1" bestFit="1" customWidth="1"/>
    <col min="8" max="8" width="8.42578125" style="1" customWidth="1"/>
    <col min="9" max="9" width="2.140625" style="1" customWidth="1"/>
    <col min="10" max="10" width="6" style="1" customWidth="1"/>
    <col min="11" max="11" width="2.42578125" style="1" customWidth="1"/>
    <col min="12" max="12" width="7.42578125" style="1" customWidth="1"/>
    <col min="13" max="13" width="2.42578125" style="1" customWidth="1"/>
    <col min="14" max="14" width="7.42578125" style="1" bestFit="1" customWidth="1"/>
    <col min="15" max="15" width="2.5703125" style="1" bestFit="1" customWidth="1"/>
    <col min="16" max="16" width="6.85546875" style="1" customWidth="1"/>
    <col min="17" max="17" width="2" style="1" customWidth="1"/>
    <col min="18" max="18" width="6" style="1" customWidth="1"/>
    <col min="19" max="19" width="2.140625" style="1" customWidth="1"/>
    <col min="20" max="20" width="6.5703125" style="1" customWidth="1"/>
    <col min="21" max="21" width="2" style="1" customWidth="1"/>
    <col min="22" max="22" width="8.42578125" style="1" bestFit="1" customWidth="1"/>
    <col min="23" max="23" width="2.42578125" style="1" customWidth="1"/>
    <col min="24" max="24" width="7" style="1" customWidth="1"/>
    <col min="25" max="25" width="2.5703125" style="1" customWidth="1"/>
    <col min="26" max="26" width="6.7109375" style="1" customWidth="1"/>
    <col min="27" max="27" width="2.140625" style="1" customWidth="1"/>
    <col min="28" max="28" width="7.140625" style="1" customWidth="1"/>
    <col min="29" max="29" width="2.42578125" style="1" customWidth="1"/>
    <col min="30" max="30" width="8" style="1" customWidth="1"/>
    <col min="31" max="31" width="2.5703125" style="1" customWidth="1"/>
    <col min="32" max="32" width="8.42578125" style="1" bestFit="1" customWidth="1"/>
    <col min="33" max="33" width="2.85546875" style="1" customWidth="1"/>
    <col min="34" max="34" width="8.42578125" style="1" bestFit="1" customWidth="1"/>
    <col min="35" max="35" width="2.5703125" style="1" customWidth="1"/>
    <col min="36" max="36" width="7.85546875" style="1" bestFit="1" customWidth="1"/>
    <col min="37" max="37" width="2.85546875" style="1" customWidth="1"/>
    <col min="38" max="38" width="8.42578125" style="1" bestFit="1" customWidth="1"/>
    <col min="39" max="39" width="2.5703125" style="1" customWidth="1"/>
    <col min="40" max="40" width="8.42578125" style="1" bestFit="1" customWidth="1"/>
    <col min="41" max="41" width="2.5703125" style="1" customWidth="1"/>
    <col min="42" max="42" width="7.42578125" style="1" bestFit="1" customWidth="1"/>
    <col min="43" max="43" width="2.42578125" style="1" customWidth="1"/>
    <col min="44" max="44" width="7.42578125" style="1" customWidth="1"/>
    <col min="45" max="45" width="2.5703125" style="1" customWidth="1"/>
    <col min="46" max="46" width="7.85546875" style="1" bestFit="1" customWidth="1"/>
    <col min="47" max="47" width="2.5703125" style="1" customWidth="1"/>
    <col min="48" max="48" width="7.85546875" style="1" bestFit="1" customWidth="1"/>
    <col min="49" max="49" width="2" style="1" customWidth="1"/>
    <col min="50" max="50" width="7.85546875" style="1" bestFit="1" customWidth="1"/>
    <col min="51" max="51" width="2" style="1" customWidth="1"/>
    <col min="52" max="16384" width="9.140625" style="1"/>
  </cols>
  <sheetData>
    <row r="1" spans="2:53" ht="18">
      <c r="B1" s="24" t="s">
        <v>112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2:53">
      <c r="B2"/>
    </row>
    <row r="3" spans="2:53" ht="18">
      <c r="B3" s="27" t="s">
        <v>136</v>
      </c>
    </row>
    <row r="4" spans="2:53" s="33" customFormat="1" ht="114.75" customHeight="1">
      <c r="B4" s="135" t="s">
        <v>32</v>
      </c>
      <c r="C4" s="135" t="s">
        <v>33</v>
      </c>
      <c r="D4" s="137" t="s">
        <v>114</v>
      </c>
      <c r="E4" s="133"/>
      <c r="F4" s="137" t="s">
        <v>115</v>
      </c>
      <c r="G4" s="133"/>
      <c r="H4" s="137" t="s">
        <v>116</v>
      </c>
      <c r="I4" s="133"/>
      <c r="J4" s="137" t="s">
        <v>117</v>
      </c>
      <c r="K4" s="133"/>
      <c r="L4" s="137" t="s">
        <v>118</v>
      </c>
      <c r="M4" s="133"/>
      <c r="N4" s="137" t="s">
        <v>119</v>
      </c>
      <c r="O4" s="133"/>
      <c r="P4" s="137" t="s">
        <v>120</v>
      </c>
      <c r="Q4" s="133"/>
      <c r="R4" s="137" t="s">
        <v>0</v>
      </c>
      <c r="S4" s="133"/>
      <c r="T4" s="137" t="s">
        <v>121</v>
      </c>
      <c r="U4" s="133"/>
      <c r="V4" s="137" t="s">
        <v>122</v>
      </c>
      <c r="W4" s="133"/>
      <c r="X4" s="137" t="s">
        <v>123</v>
      </c>
      <c r="Y4" s="133"/>
      <c r="Z4" s="137" t="s">
        <v>124</v>
      </c>
      <c r="AA4" s="133"/>
      <c r="AB4" s="137" t="s">
        <v>125</v>
      </c>
      <c r="AC4" s="133"/>
      <c r="AD4" s="137" t="s">
        <v>126</v>
      </c>
      <c r="AE4" s="133"/>
      <c r="AF4" s="137" t="s">
        <v>127</v>
      </c>
      <c r="AG4" s="133"/>
      <c r="AH4" s="137" t="s">
        <v>128</v>
      </c>
      <c r="AI4" s="133"/>
      <c r="AJ4" s="137" t="s">
        <v>129</v>
      </c>
      <c r="AK4" s="133"/>
      <c r="AL4" s="137" t="s">
        <v>130</v>
      </c>
      <c r="AM4" s="133"/>
      <c r="AN4" s="137" t="s">
        <v>131</v>
      </c>
      <c r="AO4" s="133"/>
      <c r="AP4" s="137" t="s">
        <v>132</v>
      </c>
      <c r="AQ4" s="133"/>
      <c r="AR4" s="137" t="s">
        <v>133</v>
      </c>
      <c r="AS4" s="133"/>
      <c r="AT4" s="137" t="s">
        <v>134</v>
      </c>
      <c r="AU4" s="133"/>
      <c r="AV4" s="137" t="s">
        <v>135</v>
      </c>
      <c r="AW4" s="133"/>
      <c r="AX4" s="137" t="s">
        <v>1</v>
      </c>
      <c r="AY4" s="139"/>
      <c r="AZ4" s="139"/>
      <c r="BA4" s="139"/>
    </row>
    <row r="5" spans="2:53" s="8" customFormat="1" ht="19.5" customHeight="1" thickBot="1">
      <c r="B5" s="136"/>
      <c r="C5" s="136"/>
      <c r="D5" s="138"/>
      <c r="E5" s="134"/>
      <c r="F5" s="138"/>
      <c r="G5" s="134"/>
      <c r="H5" s="138"/>
      <c r="I5" s="134"/>
      <c r="J5" s="138"/>
      <c r="K5" s="134"/>
      <c r="L5" s="138"/>
      <c r="M5" s="134"/>
      <c r="N5" s="138"/>
      <c r="O5" s="134"/>
      <c r="P5" s="138"/>
      <c r="Q5" s="134"/>
      <c r="R5" s="138"/>
      <c r="S5" s="134"/>
      <c r="T5" s="138"/>
      <c r="U5" s="134"/>
      <c r="V5" s="138" t="s">
        <v>27</v>
      </c>
      <c r="W5" s="134"/>
      <c r="X5" s="138"/>
      <c r="Y5" s="134"/>
      <c r="Z5" s="138"/>
      <c r="AA5" s="134"/>
      <c r="AB5" s="138"/>
      <c r="AC5" s="134"/>
      <c r="AD5" s="138"/>
      <c r="AE5" s="134"/>
      <c r="AF5" s="138"/>
      <c r="AG5" s="134"/>
      <c r="AH5" s="138"/>
      <c r="AI5" s="134"/>
      <c r="AJ5" s="138"/>
      <c r="AK5" s="134"/>
      <c r="AL5" s="138"/>
      <c r="AM5" s="134"/>
      <c r="AN5" s="138"/>
      <c r="AO5" s="134"/>
      <c r="AP5" s="138"/>
      <c r="AQ5" s="134"/>
      <c r="AR5" s="138"/>
      <c r="AS5" s="134"/>
      <c r="AT5" s="138"/>
      <c r="AU5" s="134"/>
      <c r="AV5" s="138"/>
      <c r="AW5" s="134"/>
      <c r="AX5" s="138"/>
      <c r="AY5" s="139"/>
      <c r="AZ5" s="139"/>
      <c r="BA5" s="139"/>
    </row>
    <row r="6" spans="2:53" customFormat="1" ht="21" customHeight="1">
      <c r="B6" s="29" t="s">
        <v>42</v>
      </c>
      <c r="D6" s="36"/>
      <c r="E6" s="35"/>
      <c r="F6" s="36"/>
      <c r="G6" s="35"/>
      <c r="H6" s="36"/>
      <c r="I6" s="35"/>
      <c r="J6" s="36"/>
      <c r="K6" s="35"/>
      <c r="L6" s="36"/>
      <c r="M6" s="35"/>
      <c r="N6" s="36"/>
      <c r="O6" s="35"/>
      <c r="P6" s="36"/>
      <c r="Q6" s="35"/>
      <c r="R6" s="36"/>
      <c r="S6" s="35"/>
      <c r="T6" s="36"/>
      <c r="U6" s="35"/>
      <c r="V6" s="36"/>
      <c r="W6" s="35"/>
      <c r="X6" s="36"/>
      <c r="Y6" s="35"/>
      <c r="Z6" s="45"/>
      <c r="AA6" s="35"/>
      <c r="AB6" s="45"/>
      <c r="AC6" s="35"/>
      <c r="AD6" s="45"/>
      <c r="AE6" s="35"/>
      <c r="AF6" s="36"/>
      <c r="AG6" s="35"/>
      <c r="AH6" s="36"/>
      <c r="AI6" s="35"/>
      <c r="AJ6" s="45"/>
      <c r="AK6" s="35"/>
      <c r="AL6" s="46"/>
      <c r="AM6" s="35"/>
      <c r="AN6" s="46"/>
      <c r="AO6" s="35"/>
      <c r="AP6" s="47"/>
      <c r="AQ6" s="35"/>
      <c r="AR6" s="36"/>
      <c r="AS6" s="35"/>
      <c r="AT6" s="46"/>
      <c r="AU6" s="35"/>
      <c r="AV6" s="36"/>
      <c r="AW6" s="35"/>
      <c r="AX6" s="36"/>
      <c r="AY6" s="34"/>
    </row>
    <row r="7" spans="2:53" s="3" customFormat="1" ht="12" customHeight="1">
      <c r="B7" s="6" t="s">
        <v>138</v>
      </c>
      <c r="C7" s="7">
        <v>2018</v>
      </c>
      <c r="D7" s="16" t="s">
        <v>2</v>
      </c>
      <c r="E7" s="17"/>
      <c r="F7" s="16" t="s">
        <v>2</v>
      </c>
      <c r="G7" s="17"/>
      <c r="H7" s="16" t="s">
        <v>2</v>
      </c>
      <c r="I7" s="17"/>
      <c r="J7" s="16">
        <v>15</v>
      </c>
      <c r="K7" s="17"/>
      <c r="L7" s="16" t="s">
        <v>2</v>
      </c>
      <c r="M7" s="17"/>
      <c r="N7" s="16" t="s">
        <v>2</v>
      </c>
      <c r="O7" s="17"/>
      <c r="P7" s="16" t="s">
        <v>2</v>
      </c>
      <c r="Q7" s="17"/>
      <c r="R7" s="16" t="s">
        <v>2</v>
      </c>
      <c r="S7" s="17"/>
      <c r="T7" s="16" t="s">
        <v>2</v>
      </c>
      <c r="U7" s="17"/>
      <c r="V7" s="16" t="s">
        <v>2</v>
      </c>
      <c r="W7" s="17"/>
      <c r="X7" s="16" t="s">
        <v>2</v>
      </c>
      <c r="Y7" s="17"/>
      <c r="Z7" s="16" t="s">
        <v>2</v>
      </c>
      <c r="AA7" s="17"/>
      <c r="AB7" s="16" t="s">
        <v>2</v>
      </c>
      <c r="AC7" s="17"/>
      <c r="AD7" s="16" t="s">
        <v>2</v>
      </c>
      <c r="AE7" s="17"/>
      <c r="AF7" s="16" t="s">
        <v>2</v>
      </c>
      <c r="AG7" s="17"/>
      <c r="AH7" s="16" t="s">
        <v>2</v>
      </c>
      <c r="AI7" s="17"/>
      <c r="AJ7" s="16" t="s">
        <v>2</v>
      </c>
      <c r="AK7" s="17"/>
      <c r="AL7" s="16" t="s">
        <v>2</v>
      </c>
      <c r="AM7" s="17"/>
      <c r="AN7" s="16" t="s">
        <v>2</v>
      </c>
      <c r="AO7" s="17"/>
      <c r="AP7" s="16" t="s">
        <v>2</v>
      </c>
      <c r="AQ7" s="17"/>
      <c r="AR7" s="16" t="s">
        <v>2</v>
      </c>
      <c r="AS7" s="17"/>
      <c r="AT7" s="16" t="s">
        <v>2</v>
      </c>
      <c r="AU7" s="17"/>
      <c r="AV7" s="16" t="s">
        <v>2</v>
      </c>
      <c r="AW7" s="17"/>
      <c r="AX7" s="16" t="s">
        <v>2</v>
      </c>
      <c r="AY7" s="60"/>
      <c r="AZ7" s="8"/>
      <c r="BA7" s="8"/>
    </row>
    <row r="8" spans="2:53" s="8" customFormat="1" ht="12" customHeight="1">
      <c r="B8" s="6" t="s">
        <v>137</v>
      </c>
      <c r="C8" s="7">
        <v>2017</v>
      </c>
      <c r="D8" s="16" t="s">
        <v>2</v>
      </c>
      <c r="E8" s="17"/>
      <c r="F8" s="16" t="s">
        <v>2</v>
      </c>
      <c r="G8" s="17"/>
      <c r="H8" s="16" t="s">
        <v>2</v>
      </c>
      <c r="I8" s="17"/>
      <c r="J8" s="16" t="s">
        <v>2</v>
      </c>
      <c r="K8" s="17"/>
      <c r="L8" s="16">
        <v>152</v>
      </c>
      <c r="M8" s="17"/>
      <c r="N8" s="16" t="s">
        <v>2</v>
      </c>
      <c r="O8" s="17"/>
      <c r="P8" s="16" t="s">
        <v>2</v>
      </c>
      <c r="Q8" s="17"/>
      <c r="R8" s="16" t="s">
        <v>2</v>
      </c>
      <c r="S8" s="17"/>
      <c r="T8" s="16" t="s">
        <v>2</v>
      </c>
      <c r="U8" s="17"/>
      <c r="V8" s="16" t="s">
        <v>2</v>
      </c>
      <c r="W8" s="17"/>
      <c r="X8" s="16" t="s">
        <v>2</v>
      </c>
      <c r="Y8" s="17"/>
      <c r="Z8" s="16" t="s">
        <v>2</v>
      </c>
      <c r="AA8" s="17"/>
      <c r="AB8" s="16" t="s">
        <v>2</v>
      </c>
      <c r="AC8" s="17"/>
      <c r="AD8" s="16" t="s">
        <v>2</v>
      </c>
      <c r="AE8" s="17"/>
      <c r="AF8" s="16" t="s">
        <v>2</v>
      </c>
      <c r="AG8" s="17"/>
      <c r="AH8" s="16" t="s">
        <v>2</v>
      </c>
      <c r="AI8" s="17"/>
      <c r="AJ8" s="16" t="s">
        <v>2</v>
      </c>
      <c r="AK8" s="17"/>
      <c r="AL8" s="16" t="s">
        <v>2</v>
      </c>
      <c r="AM8" s="17"/>
      <c r="AN8" s="16" t="s">
        <v>2</v>
      </c>
      <c r="AO8" s="17"/>
      <c r="AP8" s="16" t="s">
        <v>2</v>
      </c>
      <c r="AQ8" s="17"/>
      <c r="AR8" s="16" t="s">
        <v>2</v>
      </c>
      <c r="AS8" s="17"/>
      <c r="AT8" s="16" t="s">
        <v>2</v>
      </c>
      <c r="AU8" s="17"/>
      <c r="AV8" s="16" t="s">
        <v>2</v>
      </c>
      <c r="AW8" s="17"/>
      <c r="AX8" s="16" t="s">
        <v>2</v>
      </c>
      <c r="AY8" s="60"/>
    </row>
    <row r="9" spans="2:53" s="3" customFormat="1" ht="12" customHeight="1">
      <c r="B9" s="6"/>
      <c r="C9" s="7">
        <v>2018</v>
      </c>
      <c r="D9" s="16" t="s">
        <v>2</v>
      </c>
      <c r="E9" s="17"/>
      <c r="F9" s="16" t="s">
        <v>2</v>
      </c>
      <c r="G9" s="17"/>
      <c r="H9" s="16" t="s">
        <v>2</v>
      </c>
      <c r="I9" s="17"/>
      <c r="J9" s="16" t="s">
        <v>2</v>
      </c>
      <c r="K9" s="17"/>
      <c r="L9" s="16" t="s">
        <v>2</v>
      </c>
      <c r="M9" s="17"/>
      <c r="N9" s="16" t="s">
        <v>2</v>
      </c>
      <c r="O9" s="17"/>
      <c r="P9" s="16" t="s">
        <v>2</v>
      </c>
      <c r="Q9" s="17"/>
      <c r="R9" s="16" t="s">
        <v>2</v>
      </c>
      <c r="S9" s="17"/>
      <c r="T9" s="16" t="s">
        <v>2</v>
      </c>
      <c r="U9" s="17"/>
      <c r="V9" s="16" t="s">
        <v>2</v>
      </c>
      <c r="W9" s="17"/>
      <c r="X9" s="16" t="s">
        <v>2</v>
      </c>
      <c r="Y9" s="17"/>
      <c r="Z9" s="16" t="s">
        <v>2</v>
      </c>
      <c r="AA9" s="17"/>
      <c r="AB9" s="16" t="s">
        <v>2</v>
      </c>
      <c r="AC9" s="17"/>
      <c r="AD9" s="16" t="s">
        <v>2</v>
      </c>
      <c r="AE9" s="17"/>
      <c r="AF9" s="16" t="s">
        <v>2</v>
      </c>
      <c r="AG9" s="17"/>
      <c r="AH9" s="16" t="s">
        <v>2</v>
      </c>
      <c r="AI9" s="17"/>
      <c r="AJ9" s="16" t="s">
        <v>2</v>
      </c>
      <c r="AK9" s="17"/>
      <c r="AL9" s="16" t="s">
        <v>2</v>
      </c>
      <c r="AM9" s="17"/>
      <c r="AN9" s="16" t="s">
        <v>2</v>
      </c>
      <c r="AO9" s="17"/>
      <c r="AP9" s="16" t="s">
        <v>2</v>
      </c>
      <c r="AQ9" s="17"/>
      <c r="AR9" s="16" t="s">
        <v>2</v>
      </c>
      <c r="AS9" s="17"/>
      <c r="AT9" s="16" t="s">
        <v>2</v>
      </c>
      <c r="AU9" s="17"/>
      <c r="AV9" s="16" t="s">
        <v>3</v>
      </c>
      <c r="AW9" s="17"/>
      <c r="AX9" s="16" t="s">
        <v>2</v>
      </c>
      <c r="AY9" s="60"/>
      <c r="AZ9" s="8"/>
      <c r="BA9" s="8"/>
    </row>
    <row r="10" spans="2:53" s="3" customFormat="1" ht="12" customHeight="1">
      <c r="B10" s="6" t="s">
        <v>4</v>
      </c>
      <c r="C10" s="7">
        <v>2019</v>
      </c>
      <c r="D10" s="16" t="s">
        <v>2</v>
      </c>
      <c r="E10" s="17"/>
      <c r="F10" s="16" t="s">
        <v>2</v>
      </c>
      <c r="G10" s="17"/>
      <c r="H10" s="16" t="s">
        <v>2</v>
      </c>
      <c r="I10" s="17"/>
      <c r="J10" s="16">
        <v>9</v>
      </c>
      <c r="K10" s="17"/>
      <c r="L10" s="16" t="s">
        <v>2</v>
      </c>
      <c r="M10" s="17"/>
      <c r="N10" s="16" t="s">
        <v>2</v>
      </c>
      <c r="O10" s="17"/>
      <c r="P10" s="16" t="s">
        <v>2</v>
      </c>
      <c r="Q10" s="17"/>
      <c r="R10" s="16" t="s">
        <v>2</v>
      </c>
      <c r="S10" s="17"/>
      <c r="T10" s="16" t="s">
        <v>2</v>
      </c>
      <c r="U10" s="17"/>
      <c r="V10" s="16" t="s">
        <v>2</v>
      </c>
      <c r="W10" s="17"/>
      <c r="X10" s="16" t="s">
        <v>2</v>
      </c>
      <c r="Y10" s="17"/>
      <c r="Z10" s="16" t="s">
        <v>2</v>
      </c>
      <c r="AA10" s="17"/>
      <c r="AB10" s="16" t="s">
        <v>2</v>
      </c>
      <c r="AC10" s="17"/>
      <c r="AD10" s="16" t="s">
        <v>2</v>
      </c>
      <c r="AE10" s="17"/>
      <c r="AF10" s="16" t="s">
        <v>2</v>
      </c>
      <c r="AG10" s="17"/>
      <c r="AH10" s="16" t="s">
        <v>2</v>
      </c>
      <c r="AI10" s="17"/>
      <c r="AJ10" s="16" t="s">
        <v>2</v>
      </c>
      <c r="AK10" s="17"/>
      <c r="AL10" s="16" t="s">
        <v>2</v>
      </c>
      <c r="AM10" s="17"/>
      <c r="AN10" s="16" t="s">
        <v>2</v>
      </c>
      <c r="AO10" s="17"/>
      <c r="AP10" s="16" t="s">
        <v>2</v>
      </c>
      <c r="AQ10" s="17"/>
      <c r="AR10" s="16" t="s">
        <v>2</v>
      </c>
      <c r="AS10" s="17"/>
      <c r="AT10" s="16" t="s">
        <v>2</v>
      </c>
      <c r="AU10" s="17"/>
      <c r="AV10" s="16" t="s">
        <v>2</v>
      </c>
      <c r="AW10" s="17"/>
      <c r="AX10" s="16" t="s">
        <v>2</v>
      </c>
      <c r="AY10" s="60"/>
      <c r="AZ10" s="8"/>
      <c r="BA10" s="8"/>
    </row>
    <row r="11" spans="2:53" s="3" customFormat="1" ht="12" customHeight="1">
      <c r="B11" s="6"/>
      <c r="C11" s="7">
        <v>2020</v>
      </c>
      <c r="D11" s="16" t="s">
        <v>2</v>
      </c>
      <c r="E11" s="17"/>
      <c r="F11" s="16" t="s">
        <v>2</v>
      </c>
      <c r="G11" s="17"/>
      <c r="H11" s="16" t="s">
        <v>2</v>
      </c>
      <c r="I11" s="17"/>
      <c r="J11" s="16" t="s">
        <v>3</v>
      </c>
      <c r="K11" s="17"/>
      <c r="L11" s="16" t="s">
        <v>2</v>
      </c>
      <c r="M11" s="17"/>
      <c r="N11" s="16" t="s">
        <v>2</v>
      </c>
      <c r="O11" s="17"/>
      <c r="P11" s="16" t="s">
        <v>2</v>
      </c>
      <c r="Q11" s="17"/>
      <c r="R11" s="16" t="s">
        <v>2</v>
      </c>
      <c r="S11" s="17"/>
      <c r="T11" s="16" t="s">
        <v>2</v>
      </c>
      <c r="U11" s="17"/>
      <c r="V11" s="16" t="s">
        <v>2</v>
      </c>
      <c r="W11" s="17"/>
      <c r="X11" s="16" t="s">
        <v>2</v>
      </c>
      <c r="Y11" s="17"/>
      <c r="Z11" s="16" t="s">
        <v>2</v>
      </c>
      <c r="AA11" s="17"/>
      <c r="AB11" s="16" t="s">
        <v>2</v>
      </c>
      <c r="AC11" s="17"/>
      <c r="AD11" s="16" t="s">
        <v>2</v>
      </c>
      <c r="AE11" s="17"/>
      <c r="AF11" s="16" t="s">
        <v>2</v>
      </c>
      <c r="AG11" s="17"/>
      <c r="AH11" s="16" t="s">
        <v>2</v>
      </c>
      <c r="AI11" s="17"/>
      <c r="AJ11" s="16" t="s">
        <v>2</v>
      </c>
      <c r="AK11" s="17"/>
      <c r="AL11" s="16" t="s">
        <v>2</v>
      </c>
      <c r="AM11" s="17"/>
      <c r="AN11" s="16" t="s">
        <v>2</v>
      </c>
      <c r="AO11" s="17"/>
      <c r="AP11" s="16" t="s">
        <v>2</v>
      </c>
      <c r="AQ11" s="17"/>
      <c r="AR11" s="16" t="s">
        <v>2</v>
      </c>
      <c r="AS11" s="17"/>
      <c r="AT11" s="16" t="s">
        <v>2</v>
      </c>
      <c r="AU11" s="17"/>
      <c r="AV11" s="16" t="s">
        <v>2</v>
      </c>
      <c r="AW11" s="17"/>
      <c r="AX11" s="16" t="s">
        <v>2</v>
      </c>
      <c r="AY11" s="60"/>
      <c r="AZ11" s="8"/>
      <c r="BA11" s="8"/>
    </row>
    <row r="12" spans="2:53" s="3" customFormat="1" ht="12" customHeight="1">
      <c r="B12" s="6"/>
      <c r="C12" s="7">
        <v>2021</v>
      </c>
      <c r="D12" s="48" t="s">
        <v>2</v>
      </c>
      <c r="E12" s="48"/>
      <c r="F12" s="48" t="s">
        <v>2</v>
      </c>
      <c r="G12" s="48"/>
      <c r="H12" s="48" t="s">
        <v>2</v>
      </c>
      <c r="I12" s="48"/>
      <c r="J12" s="48" t="s">
        <v>3</v>
      </c>
      <c r="K12" s="48"/>
      <c r="L12" s="48" t="s">
        <v>2</v>
      </c>
      <c r="M12" s="48"/>
      <c r="N12" s="48" t="s">
        <v>2</v>
      </c>
      <c r="O12" s="48"/>
      <c r="P12" s="48" t="s">
        <v>2</v>
      </c>
      <c r="Q12" s="48"/>
      <c r="R12" s="48" t="s">
        <v>2</v>
      </c>
      <c r="S12" s="48"/>
      <c r="T12" s="48" t="s">
        <v>2</v>
      </c>
      <c r="U12" s="48"/>
      <c r="V12" s="48" t="s">
        <v>2</v>
      </c>
      <c r="W12" s="48"/>
      <c r="X12" s="48" t="s">
        <v>2</v>
      </c>
      <c r="Y12" s="48"/>
      <c r="Z12" s="48" t="s">
        <v>2</v>
      </c>
      <c r="AA12" s="48"/>
      <c r="AB12" s="48" t="s">
        <v>2</v>
      </c>
      <c r="AC12" s="48"/>
      <c r="AD12" s="48" t="s">
        <v>2</v>
      </c>
      <c r="AE12" s="48"/>
      <c r="AF12" s="48" t="s">
        <v>2</v>
      </c>
      <c r="AG12" s="48"/>
      <c r="AH12" s="48" t="s">
        <v>2</v>
      </c>
      <c r="AI12" s="48"/>
      <c r="AJ12" s="48" t="s">
        <v>2</v>
      </c>
      <c r="AK12" s="48"/>
      <c r="AL12" s="48" t="s">
        <v>2</v>
      </c>
      <c r="AM12" s="48"/>
      <c r="AN12" s="48" t="s">
        <v>2</v>
      </c>
      <c r="AO12" s="48"/>
      <c r="AP12" s="48" t="s">
        <v>2</v>
      </c>
      <c r="AQ12" s="48"/>
      <c r="AR12" s="48" t="s">
        <v>2</v>
      </c>
      <c r="AS12" s="48"/>
      <c r="AT12" s="48" t="s">
        <v>2</v>
      </c>
      <c r="AU12" s="48"/>
      <c r="AV12" s="48" t="s">
        <v>2</v>
      </c>
      <c r="AW12" s="48"/>
      <c r="AX12" s="48" t="s">
        <v>2</v>
      </c>
      <c r="AY12" s="60"/>
      <c r="AZ12" s="8"/>
      <c r="BA12" s="8"/>
    </row>
    <row r="13" spans="2:53" s="3" customFormat="1" ht="12" customHeight="1">
      <c r="B13" s="6" t="s">
        <v>5</v>
      </c>
      <c r="C13" s="7">
        <v>2019</v>
      </c>
      <c r="D13" s="16" t="s">
        <v>2</v>
      </c>
      <c r="E13" s="17"/>
      <c r="F13" s="16" t="s">
        <v>2</v>
      </c>
      <c r="G13" s="17"/>
      <c r="H13" s="16" t="s">
        <v>2</v>
      </c>
      <c r="I13" s="17"/>
      <c r="J13" s="16">
        <v>20</v>
      </c>
      <c r="K13" s="17"/>
      <c r="L13" s="16" t="s">
        <v>2</v>
      </c>
      <c r="M13" s="17"/>
      <c r="N13" s="16" t="s">
        <v>2</v>
      </c>
      <c r="O13" s="17"/>
      <c r="P13" s="16" t="s">
        <v>2</v>
      </c>
      <c r="Q13" s="17"/>
      <c r="R13" s="16" t="s">
        <v>2</v>
      </c>
      <c r="S13" s="17"/>
      <c r="T13" s="16" t="s">
        <v>2</v>
      </c>
      <c r="U13" s="17"/>
      <c r="V13" s="16" t="s">
        <v>2</v>
      </c>
      <c r="W13" s="17"/>
      <c r="X13" s="16" t="s">
        <v>2</v>
      </c>
      <c r="Y13" s="17"/>
      <c r="Z13" s="16" t="s">
        <v>2</v>
      </c>
      <c r="AA13" s="17"/>
      <c r="AB13" s="16" t="s">
        <v>2</v>
      </c>
      <c r="AC13" s="17"/>
      <c r="AD13" s="16" t="s">
        <v>2</v>
      </c>
      <c r="AE13" s="17"/>
      <c r="AF13" s="16" t="s">
        <v>2</v>
      </c>
      <c r="AG13" s="17"/>
      <c r="AH13" s="16" t="s">
        <v>2</v>
      </c>
      <c r="AI13" s="17"/>
      <c r="AJ13" s="16" t="s">
        <v>2</v>
      </c>
      <c r="AK13" s="17"/>
      <c r="AL13" s="16" t="s">
        <v>2</v>
      </c>
      <c r="AM13" s="17"/>
      <c r="AN13" s="16" t="s">
        <v>2</v>
      </c>
      <c r="AO13" s="17"/>
      <c r="AP13" s="16" t="s">
        <v>2</v>
      </c>
      <c r="AQ13" s="17"/>
      <c r="AR13" s="16" t="s">
        <v>2</v>
      </c>
      <c r="AS13" s="17"/>
      <c r="AT13" s="16" t="s">
        <v>2</v>
      </c>
      <c r="AU13" s="17"/>
      <c r="AV13" s="16" t="s">
        <v>2</v>
      </c>
      <c r="AW13" s="17"/>
      <c r="AX13" s="16" t="s">
        <v>2</v>
      </c>
      <c r="AY13" s="17"/>
      <c r="AZ13" s="8"/>
      <c r="BA13" s="8"/>
    </row>
    <row r="14" spans="2:53" s="3" customFormat="1" ht="12" customHeight="1">
      <c r="B14" s="6" t="s">
        <v>6</v>
      </c>
      <c r="C14" s="7">
        <v>2018</v>
      </c>
      <c r="D14" s="16" t="s">
        <v>2</v>
      </c>
      <c r="E14" s="17"/>
      <c r="F14" s="16">
        <v>83</v>
      </c>
      <c r="G14" s="17"/>
      <c r="H14" s="16" t="s">
        <v>2</v>
      </c>
      <c r="I14" s="17"/>
      <c r="J14" s="16">
        <v>63</v>
      </c>
      <c r="K14" s="17"/>
      <c r="L14" s="16" t="s">
        <v>2</v>
      </c>
      <c r="M14" s="17"/>
      <c r="N14" s="16" t="s">
        <v>2</v>
      </c>
      <c r="O14" s="17"/>
      <c r="P14" s="16" t="s">
        <v>2</v>
      </c>
      <c r="Q14" s="17"/>
      <c r="R14" s="16" t="s">
        <v>2</v>
      </c>
      <c r="S14" s="17"/>
      <c r="T14" s="16" t="s">
        <v>2</v>
      </c>
      <c r="U14" s="17"/>
      <c r="V14" s="16" t="s">
        <v>2</v>
      </c>
      <c r="W14" s="17"/>
      <c r="X14" s="16" t="s">
        <v>2</v>
      </c>
      <c r="Y14" s="17"/>
      <c r="Z14" s="16" t="s">
        <v>2</v>
      </c>
      <c r="AA14" s="17"/>
      <c r="AB14" s="16" t="s">
        <v>2</v>
      </c>
      <c r="AC14" s="17"/>
      <c r="AD14" s="16" t="s">
        <v>2</v>
      </c>
      <c r="AE14" s="17"/>
      <c r="AF14" s="16" t="s">
        <v>2</v>
      </c>
      <c r="AG14" s="17"/>
      <c r="AH14" s="16" t="s">
        <v>2</v>
      </c>
      <c r="AI14" s="17"/>
      <c r="AJ14" s="16" t="s">
        <v>2</v>
      </c>
      <c r="AK14" s="17"/>
      <c r="AL14" s="16" t="s">
        <v>2</v>
      </c>
      <c r="AM14" s="17"/>
      <c r="AN14" s="16" t="s">
        <v>2</v>
      </c>
      <c r="AO14" s="17"/>
      <c r="AP14" s="16" t="s">
        <v>2</v>
      </c>
      <c r="AQ14" s="17"/>
      <c r="AR14" s="16" t="s">
        <v>2</v>
      </c>
      <c r="AS14" s="17"/>
      <c r="AT14" s="16" t="s">
        <v>2</v>
      </c>
      <c r="AU14" s="17"/>
      <c r="AV14" s="16" t="s">
        <v>2</v>
      </c>
      <c r="AW14" s="17"/>
      <c r="AX14" s="16" t="s">
        <v>2</v>
      </c>
      <c r="AY14" s="17"/>
      <c r="AZ14" s="8"/>
      <c r="BA14" s="8"/>
    </row>
    <row r="15" spans="2:53" s="3" customFormat="1" ht="12" customHeight="1">
      <c r="B15" s="6"/>
      <c r="C15" s="7">
        <v>2019</v>
      </c>
      <c r="D15" s="16" t="s">
        <v>2</v>
      </c>
      <c r="E15" s="17"/>
      <c r="F15" s="16">
        <v>62</v>
      </c>
      <c r="G15" s="17"/>
      <c r="H15" s="16" t="s">
        <v>2</v>
      </c>
      <c r="I15" s="17"/>
      <c r="J15" s="16">
        <v>5</v>
      </c>
      <c r="K15" s="17"/>
      <c r="L15" s="16" t="s">
        <v>2</v>
      </c>
      <c r="M15" s="17"/>
      <c r="N15" s="16" t="s">
        <v>2</v>
      </c>
      <c r="O15" s="17"/>
      <c r="P15" s="16" t="s">
        <v>2</v>
      </c>
      <c r="Q15" s="17"/>
      <c r="R15" s="16" t="s">
        <v>2</v>
      </c>
      <c r="S15" s="17"/>
      <c r="T15" s="16" t="s">
        <v>2</v>
      </c>
      <c r="U15" s="17"/>
      <c r="V15" s="16" t="s">
        <v>2</v>
      </c>
      <c r="W15" s="17"/>
      <c r="X15" s="16" t="s">
        <v>2</v>
      </c>
      <c r="Y15" s="17"/>
      <c r="Z15" s="16" t="s">
        <v>2</v>
      </c>
      <c r="AA15" s="17"/>
      <c r="AB15" s="16" t="s">
        <v>2</v>
      </c>
      <c r="AC15" s="17"/>
      <c r="AD15" s="16" t="s">
        <v>2</v>
      </c>
      <c r="AE15" s="17"/>
      <c r="AF15" s="16" t="s">
        <v>2</v>
      </c>
      <c r="AG15" s="17"/>
      <c r="AH15" s="16" t="s">
        <v>2</v>
      </c>
      <c r="AI15" s="17"/>
      <c r="AJ15" s="16" t="s">
        <v>2</v>
      </c>
      <c r="AK15" s="17"/>
      <c r="AL15" s="16" t="s">
        <v>2</v>
      </c>
      <c r="AM15" s="17"/>
      <c r="AN15" s="16" t="s">
        <v>2</v>
      </c>
      <c r="AO15" s="17"/>
      <c r="AP15" s="16" t="s">
        <v>2</v>
      </c>
      <c r="AQ15" s="17"/>
      <c r="AR15" s="16" t="s">
        <v>2</v>
      </c>
      <c r="AS15" s="17"/>
      <c r="AT15" s="16" t="s">
        <v>2</v>
      </c>
      <c r="AU15" s="17"/>
      <c r="AV15" s="16" t="s">
        <v>2</v>
      </c>
      <c r="AW15" s="17"/>
      <c r="AX15" s="16" t="s">
        <v>2</v>
      </c>
      <c r="AY15" s="17"/>
      <c r="AZ15" s="8"/>
      <c r="BA15" s="8"/>
    </row>
    <row r="16" spans="2:53" s="3" customFormat="1" ht="12" customHeight="1">
      <c r="B16" s="6"/>
      <c r="C16" s="7">
        <v>2020</v>
      </c>
      <c r="D16" s="16" t="s">
        <v>2</v>
      </c>
      <c r="E16" s="17"/>
      <c r="F16" s="16">
        <v>1320</v>
      </c>
      <c r="G16" s="17"/>
      <c r="H16" s="16" t="s">
        <v>2</v>
      </c>
      <c r="I16" s="17"/>
      <c r="J16" s="16" t="s">
        <v>2</v>
      </c>
      <c r="K16" s="17"/>
      <c r="L16" s="16" t="s">
        <v>2</v>
      </c>
      <c r="M16" s="17"/>
      <c r="N16" s="16" t="s">
        <v>2</v>
      </c>
      <c r="O16" s="17"/>
      <c r="P16" s="16" t="s">
        <v>2</v>
      </c>
      <c r="Q16" s="17"/>
      <c r="R16" s="16" t="s">
        <v>2</v>
      </c>
      <c r="S16" s="17"/>
      <c r="T16" s="16" t="s">
        <v>2</v>
      </c>
      <c r="U16" s="17"/>
      <c r="V16" s="16" t="s">
        <v>2</v>
      </c>
      <c r="W16" s="17"/>
      <c r="X16" s="16" t="s">
        <v>2</v>
      </c>
      <c r="Y16" s="17"/>
      <c r="Z16" s="16" t="s">
        <v>2</v>
      </c>
      <c r="AA16" s="17"/>
      <c r="AB16" s="16" t="s">
        <v>2</v>
      </c>
      <c r="AC16" s="17"/>
      <c r="AD16" s="16" t="s">
        <v>2</v>
      </c>
      <c r="AE16" s="17"/>
      <c r="AF16" s="16" t="s">
        <v>2</v>
      </c>
      <c r="AG16" s="17"/>
      <c r="AH16" s="16" t="s">
        <v>2</v>
      </c>
      <c r="AI16" s="17"/>
      <c r="AJ16" s="16" t="s">
        <v>2</v>
      </c>
      <c r="AK16" s="17"/>
      <c r="AL16" s="16" t="s">
        <v>2</v>
      </c>
      <c r="AM16" s="17"/>
      <c r="AN16" s="16" t="s">
        <v>2</v>
      </c>
      <c r="AO16" s="17"/>
      <c r="AP16" s="16" t="s">
        <v>2</v>
      </c>
      <c r="AQ16" s="17"/>
      <c r="AR16" s="16" t="s">
        <v>2</v>
      </c>
      <c r="AS16" s="17"/>
      <c r="AT16" s="16" t="s">
        <v>2</v>
      </c>
      <c r="AU16" s="17"/>
      <c r="AV16" s="16" t="s">
        <v>2</v>
      </c>
      <c r="AW16" s="17"/>
      <c r="AX16" s="16" t="s">
        <v>2</v>
      </c>
      <c r="AY16" s="17"/>
      <c r="AZ16" s="8"/>
      <c r="BA16" s="8"/>
    </row>
    <row r="17" spans="2:53" s="3" customFormat="1" ht="12" customHeight="1">
      <c r="B17" s="6" t="s">
        <v>43</v>
      </c>
      <c r="C17" s="7">
        <v>2018</v>
      </c>
      <c r="D17" s="16" t="s">
        <v>2</v>
      </c>
      <c r="E17" s="17"/>
      <c r="F17" s="16" t="s">
        <v>2</v>
      </c>
      <c r="G17" s="17"/>
      <c r="H17" s="16" t="s">
        <v>2</v>
      </c>
      <c r="I17" s="17"/>
      <c r="J17" s="16">
        <v>326</v>
      </c>
      <c r="K17" s="17"/>
      <c r="L17" s="16" t="s">
        <v>2</v>
      </c>
      <c r="M17" s="17"/>
      <c r="N17" s="16" t="s">
        <v>2</v>
      </c>
      <c r="O17" s="17"/>
      <c r="P17" s="16" t="s">
        <v>2</v>
      </c>
      <c r="Q17" s="17"/>
      <c r="R17" s="16" t="s">
        <v>2</v>
      </c>
      <c r="S17" s="17"/>
      <c r="T17" s="16" t="s">
        <v>2</v>
      </c>
      <c r="U17" s="17"/>
      <c r="V17" s="16" t="s">
        <v>2</v>
      </c>
      <c r="W17" s="17"/>
      <c r="X17" s="16" t="s">
        <v>2</v>
      </c>
      <c r="Y17" s="17"/>
      <c r="Z17" s="16" t="s">
        <v>2</v>
      </c>
      <c r="AA17" s="17"/>
      <c r="AB17" s="16" t="s">
        <v>2</v>
      </c>
      <c r="AC17" s="17"/>
      <c r="AD17" s="16" t="s">
        <v>2</v>
      </c>
      <c r="AE17" s="17"/>
      <c r="AF17" s="16" t="s">
        <v>2</v>
      </c>
      <c r="AG17" s="17"/>
      <c r="AH17" s="16" t="s">
        <v>2</v>
      </c>
      <c r="AI17" s="17"/>
      <c r="AJ17" s="16" t="s">
        <v>2</v>
      </c>
      <c r="AK17" s="17"/>
      <c r="AL17" s="16" t="s">
        <v>2</v>
      </c>
      <c r="AM17" s="17"/>
      <c r="AN17" s="16" t="s">
        <v>2</v>
      </c>
      <c r="AO17" s="17"/>
      <c r="AP17" s="16" t="s">
        <v>2</v>
      </c>
      <c r="AQ17" s="17"/>
      <c r="AR17" s="16" t="s">
        <v>2</v>
      </c>
      <c r="AS17" s="17"/>
      <c r="AT17" s="16" t="s">
        <v>2</v>
      </c>
      <c r="AU17" s="17"/>
      <c r="AV17" s="16" t="s">
        <v>2</v>
      </c>
      <c r="AW17" s="17"/>
      <c r="AX17" s="16" t="s">
        <v>2</v>
      </c>
      <c r="AY17" s="17"/>
      <c r="AZ17" s="8"/>
      <c r="BA17" s="8"/>
    </row>
    <row r="18" spans="2:53" s="3" customFormat="1" ht="12" customHeight="1">
      <c r="B18" s="6"/>
      <c r="C18" s="7">
        <v>2019</v>
      </c>
      <c r="D18" s="16" t="s">
        <v>2</v>
      </c>
      <c r="E18" s="17"/>
      <c r="F18" s="16" t="s">
        <v>2</v>
      </c>
      <c r="G18" s="17"/>
      <c r="H18" s="16" t="s">
        <v>2</v>
      </c>
      <c r="I18" s="17"/>
      <c r="J18" s="16">
        <v>354</v>
      </c>
      <c r="K18" s="17"/>
      <c r="L18" s="16" t="s">
        <v>2</v>
      </c>
      <c r="M18" s="17"/>
      <c r="N18" s="16" t="s">
        <v>2</v>
      </c>
      <c r="O18" s="17"/>
      <c r="P18" s="16" t="s">
        <v>2</v>
      </c>
      <c r="Q18" s="17"/>
      <c r="R18" s="16" t="s">
        <v>2</v>
      </c>
      <c r="S18" s="17"/>
      <c r="T18" s="16" t="s">
        <v>2</v>
      </c>
      <c r="U18" s="17"/>
      <c r="V18" s="16" t="s">
        <v>2</v>
      </c>
      <c r="W18" s="17"/>
      <c r="X18" s="16" t="s">
        <v>2</v>
      </c>
      <c r="Y18" s="17"/>
      <c r="Z18" s="16" t="s">
        <v>2</v>
      </c>
      <c r="AA18" s="17"/>
      <c r="AB18" s="16" t="s">
        <v>2</v>
      </c>
      <c r="AC18" s="17"/>
      <c r="AD18" s="16" t="s">
        <v>2</v>
      </c>
      <c r="AE18" s="17"/>
      <c r="AF18" s="16" t="s">
        <v>2</v>
      </c>
      <c r="AG18" s="17"/>
      <c r="AH18" s="16" t="s">
        <v>2</v>
      </c>
      <c r="AI18" s="17"/>
      <c r="AJ18" s="16" t="s">
        <v>2</v>
      </c>
      <c r="AK18" s="17"/>
      <c r="AL18" s="16" t="s">
        <v>2</v>
      </c>
      <c r="AM18" s="17"/>
      <c r="AN18" s="16" t="s">
        <v>2</v>
      </c>
      <c r="AO18" s="17"/>
      <c r="AP18" s="16" t="s">
        <v>2</v>
      </c>
      <c r="AQ18" s="17"/>
      <c r="AR18" s="16" t="s">
        <v>2</v>
      </c>
      <c r="AS18" s="17"/>
      <c r="AT18" s="16" t="s">
        <v>2</v>
      </c>
      <c r="AU18" s="17"/>
      <c r="AV18" s="16" t="s">
        <v>2</v>
      </c>
      <c r="AW18" s="17"/>
      <c r="AX18" s="16" t="s">
        <v>2</v>
      </c>
      <c r="AY18" s="17"/>
      <c r="AZ18" s="8"/>
      <c r="BA18" s="8"/>
    </row>
    <row r="19" spans="2:53" s="3" customFormat="1" ht="12" customHeight="1">
      <c r="B19" s="6"/>
      <c r="C19" s="7">
        <v>2020</v>
      </c>
      <c r="D19" s="16" t="s">
        <v>2</v>
      </c>
      <c r="E19" s="17"/>
      <c r="F19" s="16" t="s">
        <v>2</v>
      </c>
      <c r="G19" s="17"/>
      <c r="H19" s="16" t="s">
        <v>2</v>
      </c>
      <c r="I19" s="17"/>
      <c r="J19" s="16">
        <v>19</v>
      </c>
      <c r="K19" s="17"/>
      <c r="L19" s="16" t="s">
        <v>2</v>
      </c>
      <c r="M19" s="17"/>
      <c r="N19" s="16" t="s">
        <v>2</v>
      </c>
      <c r="O19" s="17"/>
      <c r="P19" s="16" t="s">
        <v>2</v>
      </c>
      <c r="Q19" s="17"/>
      <c r="R19" s="16" t="s">
        <v>2</v>
      </c>
      <c r="S19" s="17"/>
      <c r="T19" s="16" t="s">
        <v>2</v>
      </c>
      <c r="U19" s="17"/>
      <c r="V19" s="16" t="s">
        <v>2</v>
      </c>
      <c r="W19" s="17"/>
      <c r="X19" s="16" t="s">
        <v>2</v>
      </c>
      <c r="Y19" s="17"/>
      <c r="Z19" s="16" t="s">
        <v>2</v>
      </c>
      <c r="AA19" s="17"/>
      <c r="AB19" s="16" t="s">
        <v>2</v>
      </c>
      <c r="AC19" s="17"/>
      <c r="AD19" s="16" t="s">
        <v>2</v>
      </c>
      <c r="AE19" s="17"/>
      <c r="AF19" s="16" t="s">
        <v>2</v>
      </c>
      <c r="AG19" s="17"/>
      <c r="AH19" s="16" t="s">
        <v>2</v>
      </c>
      <c r="AI19" s="17"/>
      <c r="AJ19" s="16" t="s">
        <v>2</v>
      </c>
      <c r="AK19" s="17"/>
      <c r="AL19" s="16" t="s">
        <v>2</v>
      </c>
      <c r="AM19" s="17"/>
      <c r="AN19" s="16" t="s">
        <v>2</v>
      </c>
      <c r="AO19" s="17"/>
      <c r="AP19" s="16" t="s">
        <v>2</v>
      </c>
      <c r="AQ19" s="17"/>
      <c r="AR19" s="16" t="s">
        <v>2</v>
      </c>
      <c r="AS19" s="17"/>
      <c r="AT19" s="16" t="s">
        <v>2</v>
      </c>
      <c r="AU19" s="17"/>
      <c r="AV19" s="16" t="s">
        <v>2</v>
      </c>
      <c r="AW19" s="17"/>
      <c r="AX19" s="16" t="s">
        <v>2</v>
      </c>
      <c r="AY19" s="17"/>
      <c r="AZ19" s="8"/>
      <c r="BA19" s="8"/>
    </row>
    <row r="20" spans="2:53" s="3" customFormat="1" ht="12" customHeight="1">
      <c r="B20" s="6"/>
      <c r="C20" s="7">
        <v>2021</v>
      </c>
      <c r="D20" s="48" t="s">
        <v>2</v>
      </c>
      <c r="E20" s="48"/>
      <c r="F20" s="48" t="s">
        <v>2</v>
      </c>
      <c r="G20" s="48"/>
      <c r="H20" s="48" t="s">
        <v>2</v>
      </c>
      <c r="I20" s="48"/>
      <c r="J20" s="49">
        <v>26</v>
      </c>
      <c r="K20" s="48"/>
      <c r="L20" s="48" t="s">
        <v>2</v>
      </c>
      <c r="M20" s="48"/>
      <c r="N20" s="48" t="s">
        <v>2</v>
      </c>
      <c r="O20" s="48"/>
      <c r="P20" s="48" t="s">
        <v>2</v>
      </c>
      <c r="Q20" s="48"/>
      <c r="R20" s="48" t="s">
        <v>2</v>
      </c>
      <c r="S20" s="48"/>
      <c r="T20" s="48" t="s">
        <v>2</v>
      </c>
      <c r="U20" s="48"/>
      <c r="V20" s="48" t="s">
        <v>2</v>
      </c>
      <c r="W20" s="48"/>
      <c r="X20" s="48" t="s">
        <v>2</v>
      </c>
      <c r="Y20" s="48"/>
      <c r="Z20" s="48" t="s">
        <v>2</v>
      </c>
      <c r="AA20" s="48"/>
      <c r="AB20" s="48" t="s">
        <v>2</v>
      </c>
      <c r="AC20" s="48"/>
      <c r="AD20" s="48" t="s">
        <v>2</v>
      </c>
      <c r="AE20" s="48"/>
      <c r="AF20" s="48" t="s">
        <v>2</v>
      </c>
      <c r="AG20" s="48"/>
      <c r="AH20" s="48" t="s">
        <v>2</v>
      </c>
      <c r="AI20" s="48"/>
      <c r="AJ20" s="48" t="s">
        <v>2</v>
      </c>
      <c r="AK20" s="48"/>
      <c r="AL20" s="48" t="s">
        <v>2</v>
      </c>
      <c r="AM20" s="48"/>
      <c r="AN20" s="48" t="s">
        <v>2</v>
      </c>
      <c r="AO20" s="48"/>
      <c r="AP20" s="48" t="s">
        <v>2</v>
      </c>
      <c r="AQ20" s="48"/>
      <c r="AR20" s="48" t="s">
        <v>2</v>
      </c>
      <c r="AS20" s="48"/>
      <c r="AT20" s="48" t="s">
        <v>2</v>
      </c>
      <c r="AU20" s="48"/>
      <c r="AV20" s="48" t="s">
        <v>2</v>
      </c>
      <c r="AW20" s="48"/>
      <c r="AX20" s="48" t="s">
        <v>2</v>
      </c>
      <c r="AY20" s="60"/>
      <c r="AZ20" s="8"/>
      <c r="BA20" s="8"/>
    </row>
    <row r="21" spans="2:53" s="3" customFormat="1">
      <c r="B21" s="6" t="s">
        <v>44</v>
      </c>
      <c r="C21" s="7">
        <v>2017</v>
      </c>
      <c r="D21" s="16">
        <v>15</v>
      </c>
      <c r="E21" s="17"/>
      <c r="F21" s="16" t="s">
        <v>2</v>
      </c>
      <c r="G21" s="17"/>
      <c r="H21" s="16" t="s">
        <v>2</v>
      </c>
      <c r="I21" s="17"/>
      <c r="J21" s="16" t="s">
        <v>2</v>
      </c>
      <c r="K21" s="17"/>
      <c r="L21" s="16" t="s">
        <v>2</v>
      </c>
      <c r="M21" s="17"/>
      <c r="N21" s="16" t="s">
        <v>2</v>
      </c>
      <c r="O21" s="17"/>
      <c r="P21" s="16" t="s">
        <v>2</v>
      </c>
      <c r="Q21" s="17"/>
      <c r="R21" s="16" t="s">
        <v>2</v>
      </c>
      <c r="S21" s="17"/>
      <c r="T21" s="16" t="s">
        <v>2</v>
      </c>
      <c r="U21" s="17"/>
      <c r="V21" s="16" t="s">
        <v>2</v>
      </c>
      <c r="W21" s="17"/>
      <c r="X21" s="16" t="s">
        <v>2</v>
      </c>
      <c r="Y21" s="17"/>
      <c r="Z21" s="16" t="s">
        <v>2</v>
      </c>
      <c r="AA21" s="17"/>
      <c r="AB21" s="16" t="s">
        <v>2</v>
      </c>
      <c r="AC21" s="17"/>
      <c r="AD21" s="16" t="s">
        <v>2</v>
      </c>
      <c r="AE21" s="17"/>
      <c r="AF21" s="16" t="s">
        <v>2</v>
      </c>
      <c r="AG21" s="17"/>
      <c r="AH21" s="16" t="s">
        <v>3</v>
      </c>
      <c r="AI21" s="17"/>
      <c r="AJ21" s="16" t="s">
        <v>2</v>
      </c>
      <c r="AK21" s="17"/>
      <c r="AL21" s="16" t="s">
        <v>2</v>
      </c>
      <c r="AM21" s="17"/>
      <c r="AN21" s="16" t="s">
        <v>2</v>
      </c>
      <c r="AO21" s="17"/>
      <c r="AP21" s="16" t="s">
        <v>2</v>
      </c>
      <c r="AQ21" s="17"/>
      <c r="AR21" s="16" t="s">
        <v>2</v>
      </c>
      <c r="AS21" s="17"/>
      <c r="AT21" s="16" t="s">
        <v>2</v>
      </c>
      <c r="AU21" s="17"/>
      <c r="AV21" s="16" t="s">
        <v>2</v>
      </c>
      <c r="AW21" s="17"/>
      <c r="AX21" s="16" t="s">
        <v>2</v>
      </c>
      <c r="AY21" s="60"/>
      <c r="AZ21" s="8"/>
      <c r="BA21" s="8"/>
    </row>
    <row r="22" spans="2:53" s="3" customFormat="1">
      <c r="B22" s="6" t="s">
        <v>7</v>
      </c>
      <c r="C22" s="7">
        <v>2018</v>
      </c>
      <c r="D22" s="9" t="s">
        <v>2</v>
      </c>
      <c r="E22" s="10"/>
      <c r="F22" s="9" t="s">
        <v>2</v>
      </c>
      <c r="G22" s="10"/>
      <c r="H22" s="9" t="s">
        <v>2</v>
      </c>
      <c r="I22" s="10"/>
      <c r="J22" s="9" t="s">
        <v>2</v>
      </c>
      <c r="K22" s="10"/>
      <c r="L22" s="9">
        <v>22</v>
      </c>
      <c r="M22" s="10"/>
      <c r="N22" s="9" t="s">
        <v>2</v>
      </c>
      <c r="O22" s="10"/>
      <c r="P22" s="9" t="s">
        <v>2</v>
      </c>
      <c r="Q22" s="10"/>
      <c r="R22" s="9" t="s">
        <v>2</v>
      </c>
      <c r="S22" s="10"/>
      <c r="T22" s="9" t="s">
        <v>2</v>
      </c>
      <c r="U22" s="10"/>
      <c r="V22" s="9" t="s">
        <v>2</v>
      </c>
      <c r="W22" s="10"/>
      <c r="X22" s="9" t="s">
        <v>2</v>
      </c>
      <c r="Y22" s="10"/>
      <c r="Z22" s="9" t="s">
        <v>2</v>
      </c>
      <c r="AA22" s="10"/>
      <c r="AB22" s="9" t="s">
        <v>2</v>
      </c>
      <c r="AC22" s="10"/>
      <c r="AD22" s="9" t="s">
        <v>2</v>
      </c>
      <c r="AE22" s="10"/>
      <c r="AF22" s="9" t="s">
        <v>2</v>
      </c>
      <c r="AG22" s="10"/>
      <c r="AH22" s="9" t="s">
        <v>2</v>
      </c>
      <c r="AI22" s="10"/>
      <c r="AJ22" s="9" t="s">
        <v>2</v>
      </c>
      <c r="AK22" s="10"/>
      <c r="AL22" s="9" t="s">
        <v>2</v>
      </c>
      <c r="AM22" s="10"/>
      <c r="AN22" s="9" t="s">
        <v>2</v>
      </c>
      <c r="AO22" s="10"/>
      <c r="AP22" s="9" t="s">
        <v>2</v>
      </c>
      <c r="AQ22" s="10"/>
      <c r="AR22" s="9" t="s">
        <v>2</v>
      </c>
      <c r="AS22" s="10"/>
      <c r="AT22" s="9" t="s">
        <v>2</v>
      </c>
      <c r="AU22" s="10"/>
      <c r="AV22" s="9" t="s">
        <v>2</v>
      </c>
      <c r="AW22" s="10"/>
      <c r="AX22" s="9" t="s">
        <v>2</v>
      </c>
      <c r="AY22" s="58"/>
      <c r="AZ22" s="8"/>
      <c r="BA22" s="8"/>
    </row>
    <row r="23" spans="2:53" s="3" customFormat="1">
      <c r="B23" s="98" t="s">
        <v>45</v>
      </c>
      <c r="C23" s="5">
        <v>2017</v>
      </c>
      <c r="D23" s="11">
        <f>SUM(D8,D21)</f>
        <v>15</v>
      </c>
      <c r="E23" s="11"/>
      <c r="F23" s="11">
        <f>SUM(F8,F21)</f>
        <v>0</v>
      </c>
      <c r="G23" s="11"/>
      <c r="H23" s="11">
        <f>SUM(H8,H21)</f>
        <v>0</v>
      </c>
      <c r="I23" s="11"/>
      <c r="J23" s="11">
        <f>SUM(J8,J21)</f>
        <v>0</v>
      </c>
      <c r="K23" s="11"/>
      <c r="L23" s="11">
        <f>SUM(L8,L21)</f>
        <v>152</v>
      </c>
      <c r="M23" s="11"/>
      <c r="N23" s="11">
        <f>SUM(N8,N21)</f>
        <v>0</v>
      </c>
      <c r="O23" s="11"/>
      <c r="P23" s="11">
        <f>SUM(P8,P21)</f>
        <v>0</v>
      </c>
      <c r="Q23" s="11"/>
      <c r="R23" s="11">
        <f>SUM(R8,R21)</f>
        <v>0</v>
      </c>
      <c r="S23" s="11"/>
      <c r="T23" s="11">
        <f>SUM(T8,T21)</f>
        <v>0</v>
      </c>
      <c r="U23" s="11"/>
      <c r="V23" s="11">
        <f>SUM(V8,V21)</f>
        <v>0</v>
      </c>
      <c r="W23" s="11"/>
      <c r="X23" s="11">
        <f>SUM(X8,X21)</f>
        <v>0</v>
      </c>
      <c r="Y23" s="11"/>
      <c r="Z23" s="11">
        <f>SUM(Z8,Z21)</f>
        <v>0</v>
      </c>
      <c r="AA23" s="11"/>
      <c r="AB23" s="11">
        <f>SUM(AB8,AB21)</f>
        <v>0</v>
      </c>
      <c r="AC23" s="11"/>
      <c r="AD23" s="11">
        <f>SUM(AD8,AD21)</f>
        <v>0</v>
      </c>
      <c r="AE23" s="11"/>
      <c r="AF23" s="11">
        <f>SUM(AF8,AF21)</f>
        <v>0</v>
      </c>
      <c r="AG23" s="11"/>
      <c r="AH23" s="11">
        <f>SUM(AH8,AH21)</f>
        <v>0</v>
      </c>
      <c r="AI23" s="11"/>
      <c r="AJ23" s="11">
        <f>SUM(AJ8,AJ21)</f>
        <v>0</v>
      </c>
      <c r="AK23" s="11"/>
      <c r="AL23" s="11">
        <f>SUM(AL8,AL21)</f>
        <v>0</v>
      </c>
      <c r="AM23" s="11"/>
      <c r="AN23" s="11">
        <f>SUM(AN8,AN21)</f>
        <v>0</v>
      </c>
      <c r="AO23" s="11"/>
      <c r="AP23" s="11">
        <f>SUM(AP8,AP21)</f>
        <v>0</v>
      </c>
      <c r="AQ23" s="11"/>
      <c r="AR23" s="11">
        <f>SUM(AR8,AR21)</f>
        <v>0</v>
      </c>
      <c r="AS23" s="11"/>
      <c r="AT23" s="11">
        <f>SUM(AT8,AT21)</f>
        <v>0</v>
      </c>
      <c r="AU23" s="11"/>
      <c r="AV23" s="11">
        <f>SUM(AV8,AV21)</f>
        <v>0</v>
      </c>
      <c r="AW23" s="11"/>
      <c r="AX23" s="11">
        <f>SUM(AX8,AX21)</f>
        <v>0</v>
      </c>
      <c r="AY23" s="58"/>
      <c r="AZ23" s="8"/>
      <c r="BA23" s="8"/>
    </row>
    <row r="24" spans="2:53" s="3" customFormat="1" ht="12" customHeight="1">
      <c r="B24" s="98" t="s">
        <v>45</v>
      </c>
      <c r="C24" s="5">
        <v>2018</v>
      </c>
      <c r="D24" s="11">
        <f>SUM(D9,D14,D17,D7,D22)</f>
        <v>0</v>
      </c>
      <c r="E24" s="11"/>
      <c r="F24" s="11">
        <f>SUM(F9,F14,F17,F7,F22)</f>
        <v>83</v>
      </c>
      <c r="G24" s="11"/>
      <c r="H24" s="11">
        <f>SUM(H9,H14,H17,H7,H22)</f>
        <v>0</v>
      </c>
      <c r="I24" s="11"/>
      <c r="J24" s="11">
        <f>SUM(J9,J14,J17,J7,J22)</f>
        <v>404</v>
      </c>
      <c r="K24" s="12"/>
      <c r="L24" s="11">
        <f>SUM(L9,L14,L17,L7,L22)</f>
        <v>22</v>
      </c>
      <c r="M24" s="11"/>
      <c r="N24" s="11">
        <f>SUM(N9,N14,N17,N7,N22)</f>
        <v>0</v>
      </c>
      <c r="O24" s="11"/>
      <c r="P24" s="11">
        <f>SUM(P9,P14,P17,P7,P22)</f>
        <v>0</v>
      </c>
      <c r="Q24" s="11"/>
      <c r="R24" s="11">
        <f>SUM(R9,R14,R17,R7,R22)</f>
        <v>0</v>
      </c>
      <c r="S24" s="11"/>
      <c r="T24" s="11">
        <f>SUM(T9,T14,T17,T7,T22)</f>
        <v>0</v>
      </c>
      <c r="U24" s="11"/>
      <c r="V24" s="11">
        <f>SUM(V9,V14,V17,V7,V22)</f>
        <v>0</v>
      </c>
      <c r="W24" s="11"/>
      <c r="X24" s="11">
        <f>SUM(X9,X14,X17,X7,X22)</f>
        <v>0</v>
      </c>
      <c r="Y24" s="11"/>
      <c r="Z24" s="11">
        <f>SUM(Z9,Z14,Z17,Z7,Z22)</f>
        <v>0</v>
      </c>
      <c r="AA24" s="11"/>
      <c r="AB24" s="11">
        <f>SUM(AB9,AB14,AB17,AB7,AB22)</f>
        <v>0</v>
      </c>
      <c r="AC24" s="11"/>
      <c r="AD24" s="11">
        <f>SUM(AD9,AD14,AD17,AD7,AD22)</f>
        <v>0</v>
      </c>
      <c r="AE24" s="11"/>
      <c r="AF24" s="11">
        <f>SUM(AF9,AF14,AF17,AF7,AF22)</f>
        <v>0</v>
      </c>
      <c r="AG24" s="11"/>
      <c r="AH24" s="11">
        <f>SUM(AH9,AH14,AH17,AH7,AH22)</f>
        <v>0</v>
      </c>
      <c r="AI24" s="11"/>
      <c r="AJ24" s="11">
        <f>SUM(AJ9,AJ14,AJ17,AJ7,AJ22)</f>
        <v>0</v>
      </c>
      <c r="AK24" s="11"/>
      <c r="AL24" s="11">
        <f>SUM(AL9,AL14,AL17,AL7,AL22)</f>
        <v>0</v>
      </c>
      <c r="AM24" s="11"/>
      <c r="AN24" s="11">
        <f>SUM(AN9,AN14,AN17,AN7,AN22)</f>
        <v>0</v>
      </c>
      <c r="AO24" s="11"/>
      <c r="AP24" s="11">
        <f>SUM(AP9,AP14,AP17,AP7,AP22)</f>
        <v>0</v>
      </c>
      <c r="AQ24" s="11"/>
      <c r="AR24" s="11">
        <f>SUM(AR9,AR14,AR17,AR7,AR22)</f>
        <v>0</v>
      </c>
      <c r="AS24" s="11"/>
      <c r="AT24" s="11">
        <f>SUM(AT9,AT14,AT17,AT7,AT22)</f>
        <v>0</v>
      </c>
      <c r="AU24" s="11"/>
      <c r="AV24" s="11">
        <f>SUM(AV9,AV14,AV17,AV7,AV22)</f>
        <v>0</v>
      </c>
      <c r="AW24" s="11"/>
      <c r="AX24" s="11">
        <f>SUM(AX9,AX14,AX17,AX7,AX22)</f>
        <v>0</v>
      </c>
      <c r="AY24" s="58"/>
      <c r="AZ24" s="8"/>
      <c r="BA24" s="8"/>
    </row>
    <row r="25" spans="2:53" s="3" customFormat="1" ht="12" customHeight="1">
      <c r="B25" s="98" t="s">
        <v>45</v>
      </c>
      <c r="C25" s="5">
        <v>2019</v>
      </c>
      <c r="D25" s="11">
        <f>SUM(D10,D13,D15,D18)</f>
        <v>0</v>
      </c>
      <c r="E25" s="11"/>
      <c r="F25" s="11">
        <f>SUM(F10,F13,F15,F18)</f>
        <v>62</v>
      </c>
      <c r="G25" s="11"/>
      <c r="H25" s="11">
        <f>SUM(H10,H13,H15,H18)</f>
        <v>0</v>
      </c>
      <c r="I25" s="11"/>
      <c r="J25" s="11">
        <f>SUM(J10,J13,J15,J18)</f>
        <v>388</v>
      </c>
      <c r="K25" s="11"/>
      <c r="L25" s="11">
        <f>SUM(L10,L13,L15,L18)</f>
        <v>0</v>
      </c>
      <c r="M25" s="11"/>
      <c r="N25" s="11">
        <f>SUM(N10,N13,N15,N18)</f>
        <v>0</v>
      </c>
      <c r="O25" s="11"/>
      <c r="P25" s="11">
        <f>SUM(P10,P13,P15,P18)</f>
        <v>0</v>
      </c>
      <c r="Q25" s="11"/>
      <c r="R25" s="11">
        <f>SUM(R10,R13,R15,R18)</f>
        <v>0</v>
      </c>
      <c r="S25" s="11"/>
      <c r="T25" s="11">
        <f>SUM(T10,T13,T15,T18)</f>
        <v>0</v>
      </c>
      <c r="U25" s="11"/>
      <c r="V25" s="11">
        <f>SUM(V10,V13,V15,V18)</f>
        <v>0</v>
      </c>
      <c r="W25" s="11"/>
      <c r="X25" s="11">
        <f>SUM(X10,X13,X15,X18)</f>
        <v>0</v>
      </c>
      <c r="Y25" s="11"/>
      <c r="Z25" s="11">
        <f>SUM(Z10,Z13,Z15,Z18)</f>
        <v>0</v>
      </c>
      <c r="AA25" s="11"/>
      <c r="AB25" s="11">
        <f>SUM(AB10,AB13,AB15,AB18)</f>
        <v>0</v>
      </c>
      <c r="AC25" s="11"/>
      <c r="AD25" s="11">
        <f>SUM(AD10,AD13,AD15,AD18)</f>
        <v>0</v>
      </c>
      <c r="AE25" s="11"/>
      <c r="AF25" s="11">
        <f>SUM(AF10,AF13,AF15,AF18)</f>
        <v>0</v>
      </c>
      <c r="AG25" s="11"/>
      <c r="AH25" s="11">
        <f>SUM(AH10,AH13,AH15,AH18)</f>
        <v>0</v>
      </c>
      <c r="AI25" s="11"/>
      <c r="AJ25" s="11">
        <f>SUM(AJ10,AJ13,AJ15,AJ18)</f>
        <v>0</v>
      </c>
      <c r="AK25" s="11"/>
      <c r="AL25" s="11">
        <f>SUM(AL10,AL13,AL15,AL18)</f>
        <v>0</v>
      </c>
      <c r="AM25" s="11"/>
      <c r="AN25" s="11">
        <f>SUM(AN10,AN13,AN15,AN18)</f>
        <v>0</v>
      </c>
      <c r="AO25" s="11"/>
      <c r="AP25" s="11">
        <f>SUM(AP10,AP13,AP15,AP18)</f>
        <v>0</v>
      </c>
      <c r="AQ25" s="11"/>
      <c r="AR25" s="11">
        <f>SUM(AR10,AR13,AR15,AR18)</f>
        <v>0</v>
      </c>
      <c r="AS25" s="11"/>
      <c r="AT25" s="11">
        <f>SUM(AT10,AT13,AT15,AT18)</f>
        <v>0</v>
      </c>
      <c r="AU25" s="11"/>
      <c r="AV25" s="11">
        <f>SUM(AV10,AV13,AV15,AV18)</f>
        <v>0</v>
      </c>
      <c r="AW25" s="11"/>
      <c r="AX25" s="11">
        <f>SUM(AX10,AX13,AX15,AX18)</f>
        <v>0</v>
      </c>
      <c r="AY25" s="58"/>
      <c r="AZ25" s="8"/>
      <c r="BA25" s="8"/>
    </row>
    <row r="26" spans="2:53" s="3" customFormat="1" ht="12" customHeight="1">
      <c r="B26" s="98" t="s">
        <v>45</v>
      </c>
      <c r="C26" s="5">
        <v>2020</v>
      </c>
      <c r="D26" s="11">
        <f>SUM(D11,D16,D19)</f>
        <v>0</v>
      </c>
      <c r="E26" s="11"/>
      <c r="F26" s="11">
        <f>SUM(F11,F16,F19)</f>
        <v>1320</v>
      </c>
      <c r="G26" s="11"/>
      <c r="H26" s="11">
        <f>SUM(H11,H16,H19)</f>
        <v>0</v>
      </c>
      <c r="I26" s="11"/>
      <c r="J26" s="11">
        <f>SUM(J11,J16,J19)</f>
        <v>19</v>
      </c>
      <c r="K26" s="59"/>
      <c r="L26" s="11">
        <f>SUM(L11,L16,L19)</f>
        <v>0</v>
      </c>
      <c r="M26" s="11"/>
      <c r="N26" s="11">
        <f>SUM(N11,N16,N19)</f>
        <v>0</v>
      </c>
      <c r="O26" s="11"/>
      <c r="P26" s="11">
        <f>SUM(P11,P16,P19)</f>
        <v>0</v>
      </c>
      <c r="Q26" s="11"/>
      <c r="R26" s="11">
        <f>SUM(R11,R16,R19)</f>
        <v>0</v>
      </c>
      <c r="S26" s="11"/>
      <c r="T26" s="11">
        <f>SUM(T11,T16,T19)</f>
        <v>0</v>
      </c>
      <c r="U26" s="11"/>
      <c r="V26" s="11">
        <f>SUM(V11,V16,V19)</f>
        <v>0</v>
      </c>
      <c r="W26" s="11"/>
      <c r="X26" s="11">
        <f>SUM(X11,X16,X19)</f>
        <v>0</v>
      </c>
      <c r="Y26" s="11"/>
      <c r="Z26" s="11">
        <f>SUM(Z11,Z16,Z19)</f>
        <v>0</v>
      </c>
      <c r="AA26" s="11"/>
      <c r="AB26" s="11">
        <f>SUM(AB11,AB16,AB19)</f>
        <v>0</v>
      </c>
      <c r="AC26" s="11"/>
      <c r="AD26" s="11">
        <f>SUM(AD11,AD16,AD19)</f>
        <v>0</v>
      </c>
      <c r="AE26" s="11"/>
      <c r="AF26" s="11">
        <f>SUM(AF11,AF16,AF19)</f>
        <v>0</v>
      </c>
      <c r="AG26" s="11"/>
      <c r="AH26" s="11">
        <f>SUM(AH11,AH16,AH19)</f>
        <v>0</v>
      </c>
      <c r="AI26" s="11"/>
      <c r="AJ26" s="11">
        <f>SUM(AJ11,AJ16,AJ19)</f>
        <v>0</v>
      </c>
      <c r="AK26" s="11"/>
      <c r="AL26" s="11">
        <f>SUM(AL11,AL16,AL19)</f>
        <v>0</v>
      </c>
      <c r="AM26" s="11"/>
      <c r="AN26" s="11">
        <f>SUM(AN11,AN16,AN19)</f>
        <v>0</v>
      </c>
      <c r="AO26" s="11"/>
      <c r="AP26" s="11">
        <f>SUM(AP11,AP16,AP19)</f>
        <v>0</v>
      </c>
      <c r="AQ26" s="11"/>
      <c r="AR26" s="11">
        <f>SUM(AR11,AR16,AR19)</f>
        <v>0</v>
      </c>
      <c r="AS26" s="11"/>
      <c r="AT26" s="11">
        <f>SUM(AT11,AT16,AT19)</f>
        <v>0</v>
      </c>
      <c r="AU26" s="11"/>
      <c r="AV26" s="11">
        <f>SUM(AV11,AV16,AV19)</f>
        <v>0</v>
      </c>
      <c r="AW26" s="11"/>
      <c r="AX26" s="11">
        <f>SUM(AX11,AX16,AX19)</f>
        <v>0</v>
      </c>
      <c r="AY26" s="58"/>
      <c r="AZ26" s="8"/>
      <c r="BA26" s="8"/>
    </row>
    <row r="27" spans="2:53" s="3" customFormat="1" ht="12" customHeight="1" thickBot="1">
      <c r="B27" s="98" t="s">
        <v>45</v>
      </c>
      <c r="C27" s="5">
        <v>2021</v>
      </c>
      <c r="D27" s="11">
        <f>SUM(D12,D20)</f>
        <v>0</v>
      </c>
      <c r="E27" s="11"/>
      <c r="F27" s="11">
        <f>SUM(F12,F20)</f>
        <v>0</v>
      </c>
      <c r="G27" s="11"/>
      <c r="H27" s="11">
        <f>SUM(H12,H20)</f>
        <v>0</v>
      </c>
      <c r="I27" s="11"/>
      <c r="J27" s="11">
        <f>SUM(J12,J20)</f>
        <v>26</v>
      </c>
      <c r="K27" s="11"/>
      <c r="L27" s="11">
        <f>SUM(L12,L20)</f>
        <v>0</v>
      </c>
      <c r="M27" s="11"/>
      <c r="N27" s="11">
        <f>SUM(N12,N20)</f>
        <v>0</v>
      </c>
      <c r="O27" s="11"/>
      <c r="P27" s="11">
        <f>SUM(P12,P20)</f>
        <v>0</v>
      </c>
      <c r="Q27" s="11"/>
      <c r="R27" s="11">
        <f>SUM(R12,R20)</f>
        <v>0</v>
      </c>
      <c r="S27" s="11"/>
      <c r="T27" s="11">
        <f>SUM(T12,T20)</f>
        <v>0</v>
      </c>
      <c r="U27" s="11"/>
      <c r="V27" s="11">
        <f>SUM(V12,V20)</f>
        <v>0</v>
      </c>
      <c r="W27" s="11"/>
      <c r="X27" s="11">
        <f>SUM(X12,X20)</f>
        <v>0</v>
      </c>
      <c r="Y27" s="11"/>
      <c r="Z27" s="11">
        <f>SUM(Z12,Z20)</f>
        <v>0</v>
      </c>
      <c r="AA27" s="11"/>
      <c r="AB27" s="11">
        <f>SUM(AB12,AB20)</f>
        <v>0</v>
      </c>
      <c r="AC27" s="11"/>
      <c r="AD27" s="11">
        <f>SUM(AD12,AD20)</f>
        <v>0</v>
      </c>
      <c r="AE27" s="11"/>
      <c r="AF27" s="11">
        <f>SUM(AF12,AF20)</f>
        <v>0</v>
      </c>
      <c r="AG27" s="11"/>
      <c r="AH27" s="11">
        <f>SUM(AH12,AH20)</f>
        <v>0</v>
      </c>
      <c r="AI27" s="11"/>
      <c r="AJ27" s="11">
        <f>SUM(AJ12,AJ20)</f>
        <v>0</v>
      </c>
      <c r="AK27" s="11"/>
      <c r="AL27" s="11">
        <f>SUM(AL12,AL20)</f>
        <v>0</v>
      </c>
      <c r="AM27" s="11"/>
      <c r="AN27" s="11">
        <f>SUM(AN12,AN20)</f>
        <v>0</v>
      </c>
      <c r="AO27" s="11"/>
      <c r="AP27" s="11">
        <f>SUM(AP12,AP20)</f>
        <v>0</v>
      </c>
      <c r="AQ27" s="11"/>
      <c r="AR27" s="11">
        <f>SUM(AR12,AR20)</f>
        <v>0</v>
      </c>
      <c r="AS27" s="11"/>
      <c r="AT27" s="11">
        <f>SUM(AT12,AT20)</f>
        <v>0</v>
      </c>
      <c r="AU27" s="11"/>
      <c r="AV27" s="11">
        <f>SUM(AV12,AV20)</f>
        <v>0</v>
      </c>
      <c r="AW27" s="11"/>
      <c r="AX27" s="11">
        <f>SUM(AX12,AX20)</f>
        <v>0</v>
      </c>
      <c r="AY27" s="58"/>
      <c r="AZ27" s="8"/>
      <c r="BA27" s="8"/>
    </row>
    <row r="28" spans="2:53" customFormat="1" ht="22.5" customHeight="1" thickBot="1">
      <c r="B28" s="28" t="s">
        <v>47</v>
      </c>
      <c r="C28" s="30"/>
      <c r="D28" s="61"/>
      <c r="E28" s="62"/>
      <c r="F28" s="61"/>
      <c r="G28" s="62"/>
      <c r="H28" s="61"/>
      <c r="I28" s="62"/>
      <c r="J28" s="61"/>
      <c r="K28" s="62"/>
      <c r="L28" s="62"/>
      <c r="M28" s="62"/>
      <c r="N28" s="61"/>
      <c r="O28" s="62"/>
      <c r="P28" s="61"/>
      <c r="Q28" s="62"/>
      <c r="R28" s="61"/>
      <c r="S28" s="62"/>
      <c r="T28" s="61"/>
      <c r="U28" s="62"/>
      <c r="V28" s="61"/>
      <c r="W28" s="62"/>
      <c r="X28" s="61"/>
      <c r="Y28" s="62"/>
      <c r="Z28" s="31"/>
      <c r="AA28" s="62"/>
      <c r="AB28" s="31"/>
      <c r="AC28" s="62"/>
      <c r="AD28" s="31"/>
      <c r="AE28" s="62"/>
      <c r="AF28" s="61"/>
      <c r="AG28" s="62"/>
      <c r="AH28" s="61"/>
      <c r="AI28" s="62"/>
      <c r="AJ28" s="31"/>
      <c r="AK28" s="62"/>
      <c r="AL28" s="61"/>
      <c r="AM28" s="62"/>
      <c r="AN28" s="61"/>
      <c r="AO28" s="62"/>
      <c r="AP28" s="61"/>
      <c r="AQ28" s="62"/>
      <c r="AR28" s="61"/>
      <c r="AS28" s="62"/>
      <c r="AT28" s="61"/>
      <c r="AU28" s="62"/>
      <c r="AV28" s="61"/>
      <c r="AW28" s="62"/>
      <c r="AX28" s="61"/>
      <c r="AY28" s="58"/>
    </row>
    <row r="29" spans="2:53" customFormat="1" ht="38.25">
      <c r="B29" s="28" t="s">
        <v>139</v>
      </c>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60"/>
      <c r="AZ29" s="8"/>
      <c r="BA29" s="8"/>
    </row>
    <row r="30" spans="2:53" s="3" customFormat="1" ht="12.75" customHeight="1">
      <c r="B30" s="6" t="s">
        <v>8</v>
      </c>
      <c r="C30" s="7">
        <v>2020</v>
      </c>
      <c r="D30" s="16" t="s">
        <v>2</v>
      </c>
      <c r="E30" s="17"/>
      <c r="F30" s="16" t="s">
        <v>2</v>
      </c>
      <c r="G30" s="17"/>
      <c r="H30" s="16" t="s">
        <v>2</v>
      </c>
      <c r="I30" s="17"/>
      <c r="J30" s="16" t="s">
        <v>2</v>
      </c>
      <c r="K30" s="16"/>
      <c r="L30" s="16" t="s">
        <v>2</v>
      </c>
      <c r="M30" s="17"/>
      <c r="N30" s="16" t="s">
        <v>2</v>
      </c>
      <c r="O30" s="17"/>
      <c r="P30" s="16" t="s">
        <v>2</v>
      </c>
      <c r="Q30" s="17"/>
      <c r="R30" s="16" t="s">
        <v>2</v>
      </c>
      <c r="S30" s="17"/>
      <c r="T30" s="16" t="s">
        <v>2</v>
      </c>
      <c r="U30" s="17"/>
      <c r="V30" s="16" t="s">
        <v>2</v>
      </c>
      <c r="W30" s="17"/>
      <c r="X30" s="16" t="s">
        <v>2</v>
      </c>
      <c r="Y30" s="17"/>
      <c r="Z30" s="16" t="s">
        <v>2</v>
      </c>
      <c r="AA30" s="17"/>
      <c r="AB30" s="16" t="s">
        <v>2</v>
      </c>
      <c r="AC30" s="17"/>
      <c r="AD30" s="16" t="s">
        <v>2</v>
      </c>
      <c r="AE30" s="17"/>
      <c r="AF30" s="16" t="s">
        <v>2</v>
      </c>
      <c r="AG30" s="17"/>
      <c r="AH30" s="16" t="s">
        <v>2</v>
      </c>
      <c r="AI30" s="17"/>
      <c r="AJ30" s="16" t="s">
        <v>2</v>
      </c>
      <c r="AK30" s="17"/>
      <c r="AL30" s="16" t="s">
        <v>2</v>
      </c>
      <c r="AM30" s="17"/>
      <c r="AN30" s="16" t="s">
        <v>2</v>
      </c>
      <c r="AO30" s="17"/>
      <c r="AP30" s="16">
        <v>1</v>
      </c>
      <c r="AQ30" s="17"/>
      <c r="AR30" s="16" t="s">
        <v>2</v>
      </c>
      <c r="AS30" s="17"/>
      <c r="AT30" s="16" t="s">
        <v>2</v>
      </c>
      <c r="AU30" s="17"/>
      <c r="AV30" s="16" t="s">
        <v>2</v>
      </c>
      <c r="AW30" s="17"/>
      <c r="AX30" s="16" t="s">
        <v>2</v>
      </c>
      <c r="AY30" s="16" t="s">
        <v>2</v>
      </c>
      <c r="AZ30" s="8"/>
      <c r="BA30" s="8"/>
    </row>
    <row r="31" spans="2:53" s="3" customFormat="1" ht="12.75" customHeight="1">
      <c r="B31" s="6" t="s">
        <v>9</v>
      </c>
      <c r="C31" s="7">
        <v>2019</v>
      </c>
      <c r="D31" s="16" t="s">
        <v>2</v>
      </c>
      <c r="E31" s="17"/>
      <c r="F31" s="16" t="s">
        <v>2</v>
      </c>
      <c r="G31" s="17"/>
      <c r="H31" s="16" t="s">
        <v>2</v>
      </c>
      <c r="I31" s="17"/>
      <c r="J31" s="16" t="s">
        <v>2</v>
      </c>
      <c r="K31" s="16"/>
      <c r="L31" s="16">
        <v>156</v>
      </c>
      <c r="M31" s="17"/>
      <c r="N31" s="16" t="s">
        <v>2</v>
      </c>
      <c r="O31" s="17"/>
      <c r="P31" s="16" t="s">
        <v>2</v>
      </c>
      <c r="Q31" s="17"/>
      <c r="R31" s="16" t="s">
        <v>2</v>
      </c>
      <c r="S31" s="17"/>
      <c r="T31" s="16" t="s">
        <v>2</v>
      </c>
      <c r="U31" s="17"/>
      <c r="V31" s="16" t="s">
        <v>2</v>
      </c>
      <c r="W31" s="17"/>
      <c r="X31" s="16" t="s">
        <v>2</v>
      </c>
      <c r="Y31" s="17"/>
      <c r="Z31" s="16" t="s">
        <v>2</v>
      </c>
      <c r="AA31" s="17"/>
      <c r="AB31" s="16" t="s">
        <v>2</v>
      </c>
      <c r="AC31" s="17"/>
      <c r="AD31" s="16" t="s">
        <v>2</v>
      </c>
      <c r="AE31" s="17"/>
      <c r="AF31" s="16" t="s">
        <v>2</v>
      </c>
      <c r="AG31" s="17"/>
      <c r="AH31" s="16" t="s">
        <v>2</v>
      </c>
      <c r="AI31" s="17"/>
      <c r="AJ31" s="16" t="s">
        <v>2</v>
      </c>
      <c r="AK31" s="17"/>
      <c r="AL31" s="16" t="s">
        <v>2</v>
      </c>
      <c r="AM31" s="17"/>
      <c r="AN31" s="16" t="s">
        <v>2</v>
      </c>
      <c r="AO31" s="17"/>
      <c r="AP31" s="16" t="s">
        <v>2</v>
      </c>
      <c r="AQ31" s="17"/>
      <c r="AR31" s="16" t="s">
        <v>3</v>
      </c>
      <c r="AS31" s="17"/>
      <c r="AT31" s="16" t="s">
        <v>2</v>
      </c>
      <c r="AU31" s="17"/>
      <c r="AV31" s="16">
        <v>162</v>
      </c>
      <c r="AW31" s="17"/>
      <c r="AX31" s="16" t="s">
        <v>2</v>
      </c>
      <c r="AY31" s="16" t="s">
        <v>2</v>
      </c>
      <c r="AZ31" s="8"/>
      <c r="BA31" s="8"/>
    </row>
    <row r="32" spans="2:53" s="3" customFormat="1" ht="12.75" customHeight="1">
      <c r="B32" s="6"/>
      <c r="C32" s="7">
        <v>2021</v>
      </c>
      <c r="D32" s="16">
        <v>4368</v>
      </c>
      <c r="E32" s="16"/>
      <c r="F32" s="16" t="s">
        <v>2</v>
      </c>
      <c r="G32" s="16"/>
      <c r="H32" s="16" t="s">
        <v>2</v>
      </c>
      <c r="I32" s="16"/>
      <c r="J32" s="16" t="s">
        <v>2</v>
      </c>
      <c r="K32" s="16"/>
      <c r="L32" s="16">
        <v>155</v>
      </c>
      <c r="M32" s="16"/>
      <c r="N32" s="16" t="s">
        <v>2</v>
      </c>
      <c r="O32" s="16"/>
      <c r="P32" s="16" t="s">
        <v>2</v>
      </c>
      <c r="Q32" s="16"/>
      <c r="R32" s="16" t="s">
        <v>2</v>
      </c>
      <c r="S32" s="16"/>
      <c r="T32" s="16" t="s">
        <v>2</v>
      </c>
      <c r="U32" s="16"/>
      <c r="V32" s="16" t="s">
        <v>2</v>
      </c>
      <c r="W32" s="16"/>
      <c r="X32" s="16" t="s">
        <v>2</v>
      </c>
      <c r="Y32" s="16"/>
      <c r="Z32" s="16" t="s">
        <v>2</v>
      </c>
      <c r="AA32" s="16"/>
      <c r="AB32" s="16" t="s">
        <v>2</v>
      </c>
      <c r="AC32" s="16"/>
      <c r="AD32" s="16" t="s">
        <v>2</v>
      </c>
      <c r="AE32" s="16"/>
      <c r="AF32" s="16" t="s">
        <v>2</v>
      </c>
      <c r="AG32" s="16"/>
      <c r="AH32" s="16" t="s">
        <v>2</v>
      </c>
      <c r="AI32" s="16"/>
      <c r="AJ32" s="16" t="s">
        <v>2</v>
      </c>
      <c r="AK32" s="16"/>
      <c r="AL32" s="16" t="s">
        <v>2</v>
      </c>
      <c r="AM32" s="16"/>
      <c r="AN32" s="16" t="s">
        <v>2</v>
      </c>
      <c r="AO32" s="16"/>
      <c r="AP32" s="16" t="s">
        <v>2</v>
      </c>
      <c r="AQ32" s="16"/>
      <c r="AR32" s="16" t="s">
        <v>3</v>
      </c>
      <c r="AS32" s="16"/>
      <c r="AT32" s="16" t="s">
        <v>2</v>
      </c>
      <c r="AU32" s="16"/>
      <c r="AV32" s="16">
        <v>162</v>
      </c>
      <c r="AW32" s="16"/>
      <c r="AX32" s="16" t="s">
        <v>2</v>
      </c>
      <c r="AY32" s="60"/>
      <c r="AZ32" s="8"/>
      <c r="BA32" s="8"/>
    </row>
    <row r="33" spans="2:53" customFormat="1" ht="12.75" customHeight="1">
      <c r="B33" s="6" t="s">
        <v>10</v>
      </c>
      <c r="C33" s="7">
        <v>2018</v>
      </c>
      <c r="D33" s="16" t="s">
        <v>2</v>
      </c>
      <c r="E33" s="17"/>
      <c r="F33" s="16" t="s">
        <v>2</v>
      </c>
      <c r="G33" s="17"/>
      <c r="H33" s="16" t="s">
        <v>2</v>
      </c>
      <c r="I33" s="17"/>
      <c r="J33" s="16" t="s">
        <v>2</v>
      </c>
      <c r="K33" s="16"/>
      <c r="L33" s="16" t="s">
        <v>2</v>
      </c>
      <c r="M33" s="17"/>
      <c r="N33" s="16" t="s">
        <v>2</v>
      </c>
      <c r="O33" s="17"/>
      <c r="P33" s="16">
        <v>150</v>
      </c>
      <c r="Q33" s="17"/>
      <c r="R33" s="16" t="s">
        <v>2</v>
      </c>
      <c r="S33" s="17"/>
      <c r="T33" s="16" t="s">
        <v>2</v>
      </c>
      <c r="U33" s="17"/>
      <c r="V33" s="16" t="s">
        <v>2</v>
      </c>
      <c r="W33" s="17"/>
      <c r="X33" s="16" t="s">
        <v>2</v>
      </c>
      <c r="Y33" s="17"/>
      <c r="Z33" s="16" t="s">
        <v>2</v>
      </c>
      <c r="AA33" s="17"/>
      <c r="AB33" s="16" t="s">
        <v>2</v>
      </c>
      <c r="AC33" s="17"/>
      <c r="AD33" s="16" t="s">
        <v>2</v>
      </c>
      <c r="AE33" s="17"/>
      <c r="AF33" s="16" t="s">
        <v>2</v>
      </c>
      <c r="AG33" s="17"/>
      <c r="AH33" s="16" t="s">
        <v>2</v>
      </c>
      <c r="AI33" s="17"/>
      <c r="AJ33" s="16" t="s">
        <v>2</v>
      </c>
      <c r="AK33" s="17"/>
      <c r="AL33" s="16" t="s">
        <v>2</v>
      </c>
      <c r="AM33" s="17"/>
      <c r="AN33" s="16" t="s">
        <v>2</v>
      </c>
      <c r="AO33" s="17"/>
      <c r="AP33" s="16" t="s">
        <v>2</v>
      </c>
      <c r="AQ33" s="17"/>
      <c r="AR33" s="16" t="s">
        <v>2</v>
      </c>
      <c r="AS33" s="17"/>
      <c r="AT33" s="16" t="s">
        <v>2</v>
      </c>
      <c r="AU33" s="17"/>
      <c r="AV33" s="16" t="s">
        <v>2</v>
      </c>
      <c r="AW33" s="17"/>
      <c r="AX33" s="16" t="s">
        <v>2</v>
      </c>
      <c r="AY33" s="60"/>
      <c r="AZ33" s="8"/>
      <c r="BA33" s="8"/>
    </row>
    <row r="34" spans="2:53" customFormat="1" ht="12.75" customHeight="1">
      <c r="B34" s="6"/>
      <c r="C34" s="7">
        <v>2019</v>
      </c>
      <c r="D34" s="16" t="s">
        <v>2</v>
      </c>
      <c r="E34" s="17"/>
      <c r="F34" s="16" t="s">
        <v>2</v>
      </c>
      <c r="G34" s="17"/>
      <c r="H34" s="16" t="s">
        <v>2</v>
      </c>
      <c r="I34" s="17"/>
      <c r="J34" s="16" t="s">
        <v>2</v>
      </c>
      <c r="K34" s="16"/>
      <c r="L34" s="16" t="s">
        <v>2</v>
      </c>
      <c r="M34" s="17"/>
      <c r="N34" s="16" t="s">
        <v>2</v>
      </c>
      <c r="O34" s="17"/>
      <c r="P34" s="16" t="s">
        <v>2</v>
      </c>
      <c r="Q34" s="17"/>
      <c r="R34" s="16" t="s">
        <v>2</v>
      </c>
      <c r="S34" s="17"/>
      <c r="T34" s="16" t="s">
        <v>2</v>
      </c>
      <c r="U34" s="17"/>
      <c r="V34" s="16" t="s">
        <v>2</v>
      </c>
      <c r="W34" s="17"/>
      <c r="X34" s="16" t="s">
        <v>2</v>
      </c>
      <c r="Y34" s="17"/>
      <c r="Z34" s="16" t="s">
        <v>2</v>
      </c>
      <c r="AA34" s="17"/>
      <c r="AB34" s="16" t="s">
        <v>2</v>
      </c>
      <c r="AC34" s="17"/>
      <c r="AD34" s="16" t="s">
        <v>2</v>
      </c>
      <c r="AE34" s="17"/>
      <c r="AF34" s="16" t="s">
        <v>2</v>
      </c>
      <c r="AG34" s="17"/>
      <c r="AH34" s="16" t="s">
        <v>2</v>
      </c>
      <c r="AI34" s="17"/>
      <c r="AJ34" s="16" t="s">
        <v>2</v>
      </c>
      <c r="AK34" s="17"/>
      <c r="AL34" s="16" t="s">
        <v>2</v>
      </c>
      <c r="AM34" s="17"/>
      <c r="AN34" s="16" t="s">
        <v>2</v>
      </c>
      <c r="AO34" s="17"/>
      <c r="AP34" s="16" t="s">
        <v>2</v>
      </c>
      <c r="AQ34" s="17"/>
      <c r="AR34" s="16">
        <v>5</v>
      </c>
      <c r="AS34" s="17"/>
      <c r="AT34" s="16" t="s">
        <v>2</v>
      </c>
      <c r="AU34" s="17"/>
      <c r="AV34" s="16" t="s">
        <v>2</v>
      </c>
      <c r="AW34" s="17"/>
      <c r="AX34" s="16" t="s">
        <v>2</v>
      </c>
      <c r="AY34" s="60"/>
      <c r="AZ34" s="8"/>
      <c r="BA34" s="8"/>
    </row>
    <row r="35" spans="2:53" customFormat="1" ht="12.75" customHeight="1">
      <c r="B35" s="98" t="s">
        <v>45</v>
      </c>
      <c r="C35" s="5">
        <v>2017</v>
      </c>
      <c r="D35" s="11">
        <v>0</v>
      </c>
      <c r="E35" s="12"/>
      <c r="F35" s="11">
        <v>0</v>
      </c>
      <c r="G35" s="12"/>
      <c r="H35" s="11">
        <v>0</v>
      </c>
      <c r="I35" s="12"/>
      <c r="J35" s="11">
        <v>0</v>
      </c>
      <c r="K35" s="12"/>
      <c r="L35" s="11">
        <v>0</v>
      </c>
      <c r="M35" s="12"/>
      <c r="N35" s="9" t="s">
        <v>2</v>
      </c>
      <c r="O35" s="12"/>
      <c r="P35" s="11">
        <v>0</v>
      </c>
      <c r="Q35" s="12"/>
      <c r="R35" s="11">
        <v>0</v>
      </c>
      <c r="S35" s="12"/>
      <c r="T35" s="11">
        <v>0</v>
      </c>
      <c r="U35" s="12"/>
      <c r="V35" s="11">
        <v>0</v>
      </c>
      <c r="W35" s="12"/>
      <c r="X35" s="11">
        <v>0</v>
      </c>
      <c r="Y35" s="12"/>
      <c r="Z35" s="11">
        <v>0</v>
      </c>
      <c r="AA35" s="12"/>
      <c r="AB35" s="11">
        <v>0</v>
      </c>
      <c r="AC35" s="12"/>
      <c r="AD35" s="11">
        <v>0</v>
      </c>
      <c r="AE35" s="12"/>
      <c r="AF35" s="11">
        <v>0</v>
      </c>
      <c r="AG35" s="12"/>
      <c r="AH35" s="11">
        <v>0</v>
      </c>
      <c r="AI35" s="12"/>
      <c r="AJ35" s="11">
        <v>0</v>
      </c>
      <c r="AK35" s="12"/>
      <c r="AL35" s="11">
        <v>0</v>
      </c>
      <c r="AM35" s="12"/>
      <c r="AN35" s="11">
        <v>0</v>
      </c>
      <c r="AO35" s="12"/>
      <c r="AP35" s="11">
        <v>0</v>
      </c>
      <c r="AQ35" s="12"/>
      <c r="AR35" s="11">
        <v>0</v>
      </c>
      <c r="AS35" s="12"/>
      <c r="AT35" s="11">
        <v>0</v>
      </c>
      <c r="AU35" s="12"/>
      <c r="AV35" s="11">
        <v>0</v>
      </c>
      <c r="AW35" s="12"/>
      <c r="AX35" s="11">
        <v>0</v>
      </c>
      <c r="AY35" s="58"/>
      <c r="AZ35" s="8"/>
      <c r="BA35" s="8"/>
    </row>
    <row r="36" spans="2:53" customFormat="1" ht="12.75" customHeight="1">
      <c r="B36" s="98" t="s">
        <v>45</v>
      </c>
      <c r="C36" s="5">
        <v>2018</v>
      </c>
      <c r="D36" s="11">
        <f>SUM(D33)</f>
        <v>0</v>
      </c>
      <c r="E36" s="11"/>
      <c r="F36" s="11">
        <f t="shared" ref="F36:AX36" si="0">SUM(F33)</f>
        <v>0</v>
      </c>
      <c r="G36" s="11"/>
      <c r="H36" s="11">
        <f t="shared" si="0"/>
        <v>0</v>
      </c>
      <c r="I36" s="11"/>
      <c r="J36" s="11">
        <f t="shared" si="0"/>
        <v>0</v>
      </c>
      <c r="K36" s="11"/>
      <c r="L36" s="11">
        <f t="shared" si="0"/>
        <v>0</v>
      </c>
      <c r="M36" s="11"/>
      <c r="N36" s="11">
        <f t="shared" si="0"/>
        <v>0</v>
      </c>
      <c r="O36" s="11"/>
      <c r="P36" s="11">
        <f t="shared" si="0"/>
        <v>150</v>
      </c>
      <c r="Q36" s="11"/>
      <c r="R36" s="11">
        <f t="shared" si="0"/>
        <v>0</v>
      </c>
      <c r="S36" s="11"/>
      <c r="T36" s="11">
        <f t="shared" si="0"/>
        <v>0</v>
      </c>
      <c r="U36" s="11"/>
      <c r="V36" s="11">
        <f t="shared" si="0"/>
        <v>0</v>
      </c>
      <c r="W36" s="11"/>
      <c r="X36" s="11">
        <f t="shared" si="0"/>
        <v>0</v>
      </c>
      <c r="Y36" s="11"/>
      <c r="Z36" s="11">
        <f t="shared" si="0"/>
        <v>0</v>
      </c>
      <c r="AA36" s="11"/>
      <c r="AB36" s="11">
        <f t="shared" si="0"/>
        <v>0</v>
      </c>
      <c r="AC36" s="11"/>
      <c r="AD36" s="11">
        <f t="shared" si="0"/>
        <v>0</v>
      </c>
      <c r="AE36" s="11"/>
      <c r="AF36" s="11">
        <f t="shared" si="0"/>
        <v>0</v>
      </c>
      <c r="AG36" s="11"/>
      <c r="AH36" s="11">
        <f t="shared" si="0"/>
        <v>0</v>
      </c>
      <c r="AI36" s="11"/>
      <c r="AJ36" s="11">
        <f t="shared" si="0"/>
        <v>0</v>
      </c>
      <c r="AK36" s="11"/>
      <c r="AL36" s="11">
        <f t="shared" si="0"/>
        <v>0</v>
      </c>
      <c r="AM36" s="11"/>
      <c r="AN36" s="11">
        <f t="shared" si="0"/>
        <v>0</v>
      </c>
      <c r="AO36" s="11"/>
      <c r="AP36" s="11">
        <f t="shared" si="0"/>
        <v>0</v>
      </c>
      <c r="AQ36" s="11"/>
      <c r="AR36" s="11">
        <f t="shared" si="0"/>
        <v>0</v>
      </c>
      <c r="AS36" s="11"/>
      <c r="AT36" s="11">
        <f t="shared" si="0"/>
        <v>0</v>
      </c>
      <c r="AU36" s="11"/>
      <c r="AV36" s="11">
        <f t="shared" si="0"/>
        <v>0</v>
      </c>
      <c r="AW36" s="11"/>
      <c r="AX36" s="11">
        <f t="shared" si="0"/>
        <v>0</v>
      </c>
      <c r="AY36" s="58"/>
      <c r="AZ36" s="8"/>
      <c r="BA36" s="8"/>
    </row>
    <row r="37" spans="2:53" customFormat="1" ht="12.75" customHeight="1">
      <c r="B37" s="98" t="s">
        <v>45</v>
      </c>
      <c r="C37" s="5">
        <v>2019</v>
      </c>
      <c r="D37" s="11">
        <f>SUM(D31,D34)</f>
        <v>0</v>
      </c>
      <c r="E37" s="11"/>
      <c r="F37" s="11">
        <f t="shared" ref="F37:AX37" si="1">SUM(F31,F34)</f>
        <v>0</v>
      </c>
      <c r="G37" s="11"/>
      <c r="H37" s="11">
        <f t="shared" si="1"/>
        <v>0</v>
      </c>
      <c r="I37" s="11"/>
      <c r="J37" s="11">
        <f t="shared" si="1"/>
        <v>0</v>
      </c>
      <c r="K37" s="59"/>
      <c r="L37" s="11">
        <f t="shared" si="1"/>
        <v>156</v>
      </c>
      <c r="M37" s="11"/>
      <c r="N37" s="11">
        <f t="shared" si="1"/>
        <v>0</v>
      </c>
      <c r="O37" s="11"/>
      <c r="P37" s="11">
        <f t="shared" si="1"/>
        <v>0</v>
      </c>
      <c r="Q37" s="11"/>
      <c r="R37" s="11">
        <f t="shared" si="1"/>
        <v>0</v>
      </c>
      <c r="S37" s="11"/>
      <c r="T37" s="11">
        <f t="shared" si="1"/>
        <v>0</v>
      </c>
      <c r="U37" s="11"/>
      <c r="V37" s="11">
        <f t="shared" si="1"/>
        <v>0</v>
      </c>
      <c r="W37" s="11"/>
      <c r="X37" s="11">
        <f t="shared" si="1"/>
        <v>0</v>
      </c>
      <c r="Y37" s="11"/>
      <c r="Z37" s="11">
        <f t="shared" si="1"/>
        <v>0</v>
      </c>
      <c r="AA37" s="11"/>
      <c r="AB37" s="11">
        <f t="shared" si="1"/>
        <v>0</v>
      </c>
      <c r="AC37" s="11"/>
      <c r="AD37" s="11">
        <f t="shared" si="1"/>
        <v>0</v>
      </c>
      <c r="AE37" s="11"/>
      <c r="AF37" s="11">
        <f t="shared" si="1"/>
        <v>0</v>
      </c>
      <c r="AG37" s="11"/>
      <c r="AH37" s="11">
        <f t="shared" si="1"/>
        <v>0</v>
      </c>
      <c r="AI37" s="11"/>
      <c r="AJ37" s="11">
        <f t="shared" si="1"/>
        <v>0</v>
      </c>
      <c r="AK37" s="11"/>
      <c r="AL37" s="11">
        <f t="shared" si="1"/>
        <v>0</v>
      </c>
      <c r="AM37" s="11"/>
      <c r="AN37" s="11">
        <f t="shared" si="1"/>
        <v>0</v>
      </c>
      <c r="AO37" s="11"/>
      <c r="AP37" s="11">
        <f t="shared" si="1"/>
        <v>0</v>
      </c>
      <c r="AQ37" s="11"/>
      <c r="AR37" s="11">
        <f t="shared" si="1"/>
        <v>5</v>
      </c>
      <c r="AS37" s="11"/>
      <c r="AT37" s="11">
        <f t="shared" si="1"/>
        <v>0</v>
      </c>
      <c r="AU37" s="11"/>
      <c r="AV37" s="11">
        <f t="shared" si="1"/>
        <v>162</v>
      </c>
      <c r="AW37" s="11"/>
      <c r="AX37" s="11">
        <f t="shared" si="1"/>
        <v>0</v>
      </c>
      <c r="AY37" s="58"/>
      <c r="AZ37" s="8"/>
      <c r="BA37" s="8"/>
    </row>
    <row r="38" spans="2:53" customFormat="1" ht="12.75" customHeight="1">
      <c r="B38" s="98" t="s">
        <v>45</v>
      </c>
      <c r="C38" s="5">
        <v>2020</v>
      </c>
      <c r="D38" s="11">
        <f>SUM(D30)</f>
        <v>0</v>
      </c>
      <c r="E38" s="11"/>
      <c r="F38" s="11">
        <f t="shared" ref="F38:AX38" si="2">SUM(F30)</f>
        <v>0</v>
      </c>
      <c r="G38" s="11"/>
      <c r="H38" s="11">
        <f t="shared" si="2"/>
        <v>0</v>
      </c>
      <c r="I38" s="11"/>
      <c r="J38" s="11">
        <f t="shared" si="2"/>
        <v>0</v>
      </c>
      <c r="K38" s="11"/>
      <c r="L38" s="11">
        <f t="shared" si="2"/>
        <v>0</v>
      </c>
      <c r="M38" s="11"/>
      <c r="N38" s="11">
        <f t="shared" si="2"/>
        <v>0</v>
      </c>
      <c r="O38" s="11"/>
      <c r="P38" s="11">
        <f t="shared" si="2"/>
        <v>0</v>
      </c>
      <c r="Q38" s="11"/>
      <c r="R38" s="11">
        <f t="shared" si="2"/>
        <v>0</v>
      </c>
      <c r="S38" s="11"/>
      <c r="T38" s="11">
        <f t="shared" si="2"/>
        <v>0</v>
      </c>
      <c r="U38" s="11"/>
      <c r="V38" s="11">
        <f t="shared" si="2"/>
        <v>0</v>
      </c>
      <c r="W38" s="11"/>
      <c r="X38" s="11">
        <f t="shared" si="2"/>
        <v>0</v>
      </c>
      <c r="Y38" s="11"/>
      <c r="Z38" s="11">
        <f t="shared" si="2"/>
        <v>0</v>
      </c>
      <c r="AA38" s="11"/>
      <c r="AB38" s="11">
        <f t="shared" si="2"/>
        <v>0</v>
      </c>
      <c r="AC38" s="11"/>
      <c r="AD38" s="11">
        <f t="shared" si="2"/>
        <v>0</v>
      </c>
      <c r="AE38" s="11"/>
      <c r="AF38" s="11">
        <f t="shared" si="2"/>
        <v>0</v>
      </c>
      <c r="AG38" s="11"/>
      <c r="AH38" s="11">
        <f t="shared" si="2"/>
        <v>0</v>
      </c>
      <c r="AI38" s="11"/>
      <c r="AJ38" s="11">
        <f t="shared" si="2"/>
        <v>0</v>
      </c>
      <c r="AK38" s="11"/>
      <c r="AL38" s="11">
        <f t="shared" si="2"/>
        <v>0</v>
      </c>
      <c r="AM38" s="11"/>
      <c r="AN38" s="11">
        <f t="shared" si="2"/>
        <v>0</v>
      </c>
      <c r="AO38" s="11"/>
      <c r="AP38" s="11">
        <f t="shared" si="2"/>
        <v>1</v>
      </c>
      <c r="AQ38" s="11"/>
      <c r="AR38" s="11">
        <f t="shared" si="2"/>
        <v>0</v>
      </c>
      <c r="AS38" s="11"/>
      <c r="AT38" s="11">
        <f t="shared" si="2"/>
        <v>0</v>
      </c>
      <c r="AU38" s="11"/>
      <c r="AV38" s="11">
        <f t="shared" si="2"/>
        <v>0</v>
      </c>
      <c r="AW38" s="11"/>
      <c r="AX38" s="11">
        <f t="shared" si="2"/>
        <v>0</v>
      </c>
      <c r="AY38" s="58"/>
      <c r="AZ38" s="8"/>
      <c r="BA38" s="8"/>
    </row>
    <row r="39" spans="2:53" customFormat="1" ht="12.75" customHeight="1" thickBot="1">
      <c r="B39" s="98" t="s">
        <v>45</v>
      </c>
      <c r="C39" s="5">
        <v>2021</v>
      </c>
      <c r="D39" s="11">
        <f>SUM(D32)</f>
        <v>4368</v>
      </c>
      <c r="E39" s="11"/>
      <c r="F39" s="11">
        <f t="shared" ref="F39:AX39" si="3">SUM(F32)</f>
        <v>0</v>
      </c>
      <c r="G39" s="11"/>
      <c r="H39" s="11">
        <f t="shared" si="3"/>
        <v>0</v>
      </c>
      <c r="I39" s="11"/>
      <c r="J39" s="11">
        <f t="shared" si="3"/>
        <v>0</v>
      </c>
      <c r="K39" s="11"/>
      <c r="L39" s="11">
        <f t="shared" si="3"/>
        <v>155</v>
      </c>
      <c r="M39" s="11"/>
      <c r="N39" s="11">
        <f t="shared" si="3"/>
        <v>0</v>
      </c>
      <c r="O39" s="11"/>
      <c r="P39" s="11">
        <f t="shared" si="3"/>
        <v>0</v>
      </c>
      <c r="Q39" s="11"/>
      <c r="R39" s="11">
        <f t="shared" si="3"/>
        <v>0</v>
      </c>
      <c r="S39" s="11"/>
      <c r="T39" s="11">
        <f t="shared" si="3"/>
        <v>0</v>
      </c>
      <c r="U39" s="11"/>
      <c r="V39" s="11">
        <f t="shared" si="3"/>
        <v>0</v>
      </c>
      <c r="W39" s="11"/>
      <c r="X39" s="11">
        <f t="shared" si="3"/>
        <v>0</v>
      </c>
      <c r="Y39" s="11"/>
      <c r="Z39" s="11">
        <f t="shared" si="3"/>
        <v>0</v>
      </c>
      <c r="AA39" s="11"/>
      <c r="AB39" s="11">
        <f t="shared" si="3"/>
        <v>0</v>
      </c>
      <c r="AC39" s="11"/>
      <c r="AD39" s="11">
        <f t="shared" si="3"/>
        <v>0</v>
      </c>
      <c r="AE39" s="11"/>
      <c r="AF39" s="11">
        <f t="shared" si="3"/>
        <v>0</v>
      </c>
      <c r="AG39" s="11"/>
      <c r="AH39" s="11">
        <f t="shared" si="3"/>
        <v>0</v>
      </c>
      <c r="AI39" s="11"/>
      <c r="AJ39" s="11">
        <f t="shared" si="3"/>
        <v>0</v>
      </c>
      <c r="AK39" s="11"/>
      <c r="AL39" s="11">
        <f t="shared" si="3"/>
        <v>0</v>
      </c>
      <c r="AM39" s="11"/>
      <c r="AN39" s="11">
        <f t="shared" si="3"/>
        <v>0</v>
      </c>
      <c r="AO39" s="11"/>
      <c r="AP39" s="11">
        <f t="shared" si="3"/>
        <v>0</v>
      </c>
      <c r="AQ39" s="11"/>
      <c r="AR39" s="11">
        <f t="shared" si="3"/>
        <v>0</v>
      </c>
      <c r="AS39" s="11"/>
      <c r="AT39" s="11">
        <f t="shared" si="3"/>
        <v>0</v>
      </c>
      <c r="AU39" s="11"/>
      <c r="AV39" s="11">
        <f t="shared" si="3"/>
        <v>162</v>
      </c>
      <c r="AW39" s="11"/>
      <c r="AX39" s="11">
        <f t="shared" si="3"/>
        <v>0</v>
      </c>
      <c r="AY39" s="58"/>
      <c r="AZ39" s="8"/>
      <c r="BA39" s="8"/>
    </row>
    <row r="40" spans="2:53" customFormat="1">
      <c r="B40" s="28" t="s">
        <v>49</v>
      </c>
      <c r="C40" s="32"/>
      <c r="D40" s="63"/>
      <c r="E40" s="64"/>
      <c r="F40" s="63"/>
      <c r="G40" s="64"/>
      <c r="H40" s="63"/>
      <c r="I40" s="64"/>
      <c r="J40" s="63"/>
      <c r="K40" s="64"/>
      <c r="L40" s="63"/>
      <c r="M40" s="64"/>
      <c r="N40" s="51"/>
      <c r="O40" s="64"/>
      <c r="P40" s="63"/>
      <c r="Q40" s="64"/>
      <c r="R40" s="63"/>
      <c r="S40" s="64"/>
      <c r="T40" s="63"/>
      <c r="U40" s="64"/>
      <c r="V40" s="63"/>
      <c r="W40" s="64"/>
      <c r="X40" s="63"/>
      <c r="Y40" s="64"/>
      <c r="Z40" s="51"/>
      <c r="AA40" s="64"/>
      <c r="AB40" s="51"/>
      <c r="AC40" s="64"/>
      <c r="AD40" s="51"/>
      <c r="AE40" s="64"/>
      <c r="AF40" s="63"/>
      <c r="AG40" s="64"/>
      <c r="AH40" s="63"/>
      <c r="AI40" s="64"/>
      <c r="AJ40" s="51"/>
      <c r="AK40" s="64"/>
      <c r="AL40" s="63"/>
      <c r="AM40" s="64"/>
      <c r="AN40" s="63"/>
      <c r="AO40" s="64"/>
      <c r="AP40" s="63"/>
      <c r="AQ40" s="64"/>
      <c r="AR40" s="63"/>
      <c r="AS40" s="64"/>
      <c r="AT40" s="63"/>
      <c r="AU40" s="64"/>
      <c r="AV40" s="63"/>
      <c r="AW40" s="64"/>
      <c r="AX40" s="63"/>
      <c r="AY40" s="21"/>
    </row>
    <row r="41" spans="2:53" customFormat="1">
      <c r="B41" s="6" t="s">
        <v>11</v>
      </c>
      <c r="C41" s="7">
        <v>2018</v>
      </c>
      <c r="D41" s="52" t="s">
        <v>2</v>
      </c>
      <c r="E41" s="52"/>
      <c r="F41" s="52" t="s">
        <v>2</v>
      </c>
      <c r="G41" s="52"/>
      <c r="H41" s="52" t="s">
        <v>2</v>
      </c>
      <c r="I41" s="52"/>
      <c r="J41" s="52" t="s">
        <v>2</v>
      </c>
      <c r="K41" s="16"/>
      <c r="L41" s="53" t="s">
        <v>2</v>
      </c>
      <c r="M41" s="54" t="s">
        <v>24</v>
      </c>
      <c r="N41" s="52" t="s">
        <v>2</v>
      </c>
      <c r="O41" s="52"/>
      <c r="P41" s="52" t="s">
        <v>2</v>
      </c>
      <c r="Q41" s="52"/>
      <c r="R41" s="52" t="s">
        <v>2</v>
      </c>
      <c r="S41" s="52"/>
      <c r="T41" s="52" t="s">
        <v>2</v>
      </c>
      <c r="U41" s="52"/>
      <c r="V41" s="52" t="s">
        <v>2</v>
      </c>
      <c r="W41" s="52"/>
      <c r="X41" s="52" t="s">
        <v>2</v>
      </c>
      <c r="Y41" s="52"/>
      <c r="Z41" s="52" t="s">
        <v>2</v>
      </c>
      <c r="AA41" s="52"/>
      <c r="AB41" s="52" t="s">
        <v>2</v>
      </c>
      <c r="AC41" s="52"/>
      <c r="AD41" s="52" t="s">
        <v>2</v>
      </c>
      <c r="AE41" s="52"/>
      <c r="AF41" s="52" t="s">
        <v>2</v>
      </c>
      <c r="AG41" s="52"/>
      <c r="AH41" s="52" t="s">
        <v>2</v>
      </c>
      <c r="AI41" s="52"/>
      <c r="AJ41" s="52" t="s">
        <v>2</v>
      </c>
      <c r="AK41" s="52"/>
      <c r="AL41" s="52" t="s">
        <v>2</v>
      </c>
      <c r="AM41" s="52"/>
      <c r="AN41" s="52" t="s">
        <v>2</v>
      </c>
      <c r="AO41" s="52"/>
      <c r="AP41" s="52" t="s">
        <v>2</v>
      </c>
      <c r="AQ41" s="52"/>
      <c r="AR41" s="52" t="s">
        <v>2</v>
      </c>
      <c r="AS41" s="52"/>
      <c r="AT41" s="52" t="s">
        <v>2</v>
      </c>
      <c r="AU41" s="52"/>
      <c r="AV41" s="52" t="s">
        <v>2</v>
      </c>
      <c r="AW41" s="19" t="s">
        <v>24</v>
      </c>
      <c r="AX41" s="52" t="s">
        <v>2</v>
      </c>
      <c r="AY41" s="21"/>
      <c r="AZ41" s="8"/>
      <c r="BA41" s="8"/>
    </row>
    <row r="42" spans="2:53" customFormat="1">
      <c r="B42" s="6"/>
      <c r="C42" s="7">
        <v>2019</v>
      </c>
      <c r="D42" s="16" t="s">
        <v>3</v>
      </c>
      <c r="E42" s="17"/>
      <c r="F42" s="16" t="s">
        <v>2</v>
      </c>
      <c r="G42" s="17"/>
      <c r="H42" s="16" t="s">
        <v>2</v>
      </c>
      <c r="I42" s="17"/>
      <c r="J42" s="16">
        <v>750</v>
      </c>
      <c r="K42" s="16"/>
      <c r="L42" s="16" t="s">
        <v>2</v>
      </c>
      <c r="M42" s="54" t="s">
        <v>24</v>
      </c>
      <c r="N42" s="16" t="s">
        <v>2</v>
      </c>
      <c r="O42" s="17"/>
      <c r="P42" s="16" t="s">
        <v>2</v>
      </c>
      <c r="Q42" s="17"/>
      <c r="R42" s="16" t="s">
        <v>2</v>
      </c>
      <c r="S42" s="17"/>
      <c r="T42" s="16" t="s">
        <v>3</v>
      </c>
      <c r="U42" s="17"/>
      <c r="V42" s="16" t="s">
        <v>2</v>
      </c>
      <c r="W42" s="17"/>
      <c r="X42" s="16" t="s">
        <v>3</v>
      </c>
      <c r="Y42" s="17"/>
      <c r="Z42" s="16" t="s">
        <v>2</v>
      </c>
      <c r="AA42" s="17"/>
      <c r="AB42" s="16" t="s">
        <v>2</v>
      </c>
      <c r="AC42" s="17"/>
      <c r="AD42" s="16" t="s">
        <v>3</v>
      </c>
      <c r="AE42" s="17"/>
      <c r="AF42" s="16" t="s">
        <v>2</v>
      </c>
      <c r="AG42" s="17"/>
      <c r="AH42" s="16" t="s">
        <v>2</v>
      </c>
      <c r="AI42" s="17"/>
      <c r="AJ42" s="16" t="s">
        <v>2</v>
      </c>
      <c r="AK42" s="17"/>
      <c r="AL42" s="16" t="s">
        <v>2</v>
      </c>
      <c r="AM42" s="17"/>
      <c r="AN42" s="16" t="s">
        <v>2</v>
      </c>
      <c r="AO42" s="17"/>
      <c r="AP42" s="16">
        <v>7</v>
      </c>
      <c r="AQ42" s="17"/>
      <c r="AR42" s="16" t="s">
        <v>2</v>
      </c>
      <c r="AS42" s="17"/>
      <c r="AT42" s="16" t="s">
        <v>2</v>
      </c>
      <c r="AU42" s="17"/>
      <c r="AV42" s="20" t="s">
        <v>2</v>
      </c>
      <c r="AW42" s="19"/>
      <c r="AX42" s="16" t="s">
        <v>2</v>
      </c>
      <c r="AY42" s="21"/>
      <c r="AZ42" s="8"/>
      <c r="BA42" s="8"/>
    </row>
    <row r="43" spans="2:53" customFormat="1">
      <c r="B43" s="6"/>
      <c r="C43" s="7">
        <v>2020</v>
      </c>
      <c r="D43" s="16" t="s">
        <v>2</v>
      </c>
      <c r="E43" s="17"/>
      <c r="F43" s="16">
        <v>1</v>
      </c>
      <c r="G43" s="17"/>
      <c r="H43" s="16" t="s">
        <v>2</v>
      </c>
      <c r="I43" s="17"/>
      <c r="J43" s="16">
        <v>14</v>
      </c>
      <c r="K43" s="16"/>
      <c r="L43" s="16" t="s">
        <v>2</v>
      </c>
      <c r="M43" s="17"/>
      <c r="N43" s="16" t="s">
        <v>2</v>
      </c>
      <c r="O43" s="17"/>
      <c r="P43" s="16" t="s">
        <v>2</v>
      </c>
      <c r="Q43" s="17"/>
      <c r="R43" s="16" t="s">
        <v>2</v>
      </c>
      <c r="S43" s="17"/>
      <c r="T43" s="16" t="s">
        <v>2</v>
      </c>
      <c r="U43" s="17"/>
      <c r="V43" s="16" t="s">
        <v>2</v>
      </c>
      <c r="W43" s="17"/>
      <c r="X43" s="16" t="s">
        <v>3</v>
      </c>
      <c r="Y43" s="17"/>
      <c r="Z43" s="16" t="s">
        <v>2</v>
      </c>
      <c r="AA43" s="17"/>
      <c r="AB43" s="16" t="s">
        <v>2</v>
      </c>
      <c r="AC43" s="17"/>
      <c r="AD43" s="16" t="s">
        <v>3</v>
      </c>
      <c r="AE43" s="17"/>
      <c r="AF43" s="16" t="s">
        <v>2</v>
      </c>
      <c r="AG43" s="17"/>
      <c r="AH43" s="16" t="s">
        <v>2</v>
      </c>
      <c r="AI43" s="17"/>
      <c r="AJ43" s="16" t="s">
        <v>2</v>
      </c>
      <c r="AK43" s="17"/>
      <c r="AL43" s="16" t="s">
        <v>2</v>
      </c>
      <c r="AM43" s="17"/>
      <c r="AN43" s="16" t="s">
        <v>3</v>
      </c>
      <c r="AO43" s="17"/>
      <c r="AP43" s="16" t="s">
        <v>2</v>
      </c>
      <c r="AQ43" s="17"/>
      <c r="AR43" s="16" t="s">
        <v>2</v>
      </c>
      <c r="AS43" s="17"/>
      <c r="AT43" s="16" t="s">
        <v>2</v>
      </c>
      <c r="AU43" s="17"/>
      <c r="AV43" s="16" t="s">
        <v>2</v>
      </c>
      <c r="AW43" s="17"/>
      <c r="AX43" s="16">
        <v>1</v>
      </c>
      <c r="AY43" s="21"/>
      <c r="AZ43" s="8"/>
      <c r="BA43" s="8"/>
    </row>
    <row r="44" spans="2:53" s="3" customFormat="1">
      <c r="B44" s="74" t="s">
        <v>141</v>
      </c>
      <c r="C44" s="7">
        <v>2017</v>
      </c>
      <c r="D44" s="16" t="s">
        <v>2</v>
      </c>
      <c r="E44" s="17"/>
      <c r="F44" s="16" t="s">
        <v>2</v>
      </c>
      <c r="G44" s="17"/>
      <c r="H44" s="16" t="s">
        <v>2</v>
      </c>
      <c r="I44" s="17"/>
      <c r="J44" s="16">
        <v>6</v>
      </c>
      <c r="K44" s="16"/>
      <c r="L44" s="16" t="s">
        <v>2</v>
      </c>
      <c r="M44" s="17"/>
      <c r="N44" s="16" t="s">
        <v>2</v>
      </c>
      <c r="O44" s="17"/>
      <c r="P44" s="16" t="s">
        <v>2</v>
      </c>
      <c r="Q44" s="17"/>
      <c r="R44" s="16" t="s">
        <v>2</v>
      </c>
      <c r="S44" s="17"/>
      <c r="T44" s="16" t="s">
        <v>2</v>
      </c>
      <c r="U44" s="17"/>
      <c r="V44" s="16" t="s">
        <v>2</v>
      </c>
      <c r="W44" s="17"/>
      <c r="X44" s="16" t="s">
        <v>2</v>
      </c>
      <c r="Y44" s="17"/>
      <c r="Z44" s="16" t="s">
        <v>2</v>
      </c>
      <c r="AA44" s="17"/>
      <c r="AB44" s="16" t="s">
        <v>2</v>
      </c>
      <c r="AC44" s="17"/>
      <c r="AD44" s="16">
        <v>1</v>
      </c>
      <c r="AE44" s="17"/>
      <c r="AF44" s="16">
        <v>50</v>
      </c>
      <c r="AG44" s="17"/>
      <c r="AH44" s="16">
        <v>4</v>
      </c>
      <c r="AI44" s="17"/>
      <c r="AJ44" s="16" t="s">
        <v>2</v>
      </c>
      <c r="AK44" s="17"/>
      <c r="AL44" s="16" t="s">
        <v>2</v>
      </c>
      <c r="AM44" s="17"/>
      <c r="AN44" s="16" t="s">
        <v>2</v>
      </c>
      <c r="AO44" s="17"/>
      <c r="AP44" s="16" t="s">
        <v>2</v>
      </c>
      <c r="AQ44" s="17"/>
      <c r="AR44" s="16" t="s">
        <v>2</v>
      </c>
      <c r="AS44" s="17"/>
      <c r="AT44" s="16">
        <v>195</v>
      </c>
      <c r="AU44" s="17"/>
      <c r="AV44" s="16" t="s">
        <v>2</v>
      </c>
      <c r="AW44" s="17"/>
      <c r="AX44" s="16">
        <v>32</v>
      </c>
      <c r="AY44" s="21"/>
      <c r="AZ44" s="8"/>
      <c r="BA44" s="8"/>
    </row>
    <row r="45" spans="2:53" s="3" customFormat="1">
      <c r="B45" s="6"/>
      <c r="C45" s="7">
        <v>2018</v>
      </c>
      <c r="D45" s="16" t="s">
        <v>2</v>
      </c>
      <c r="E45" s="17"/>
      <c r="F45" s="16" t="s">
        <v>2</v>
      </c>
      <c r="G45" s="17"/>
      <c r="H45" s="16">
        <v>275</v>
      </c>
      <c r="I45" s="17"/>
      <c r="J45" s="16">
        <v>2</v>
      </c>
      <c r="K45" s="16"/>
      <c r="L45" s="16" t="s">
        <v>2</v>
      </c>
      <c r="M45" s="17"/>
      <c r="N45" s="16" t="s">
        <v>2</v>
      </c>
      <c r="O45" s="17"/>
      <c r="P45" s="16" t="s">
        <v>2</v>
      </c>
      <c r="Q45" s="17"/>
      <c r="R45" s="16" t="s">
        <v>2</v>
      </c>
      <c r="S45" s="17"/>
      <c r="T45" s="16">
        <v>594</v>
      </c>
      <c r="U45" s="17"/>
      <c r="V45" s="16" t="s">
        <v>2</v>
      </c>
      <c r="W45" s="17"/>
      <c r="X45" s="16" t="s">
        <v>2</v>
      </c>
      <c r="Y45" s="17"/>
      <c r="Z45" s="16" t="s">
        <v>2</v>
      </c>
      <c r="AA45" s="17"/>
      <c r="AB45" s="16" t="s">
        <v>2</v>
      </c>
      <c r="AC45" s="17"/>
      <c r="AD45" s="16">
        <v>7</v>
      </c>
      <c r="AE45" s="17"/>
      <c r="AF45" s="16" t="s">
        <v>2</v>
      </c>
      <c r="AG45" s="17"/>
      <c r="AH45" s="16" t="s">
        <v>3</v>
      </c>
      <c r="AI45" s="17"/>
      <c r="AJ45" s="16" t="s">
        <v>2</v>
      </c>
      <c r="AK45" s="17"/>
      <c r="AL45" s="16" t="s">
        <v>2</v>
      </c>
      <c r="AM45" s="17"/>
      <c r="AN45" s="16" t="s">
        <v>3</v>
      </c>
      <c r="AO45" s="17"/>
      <c r="AP45" s="16" t="s">
        <v>2</v>
      </c>
      <c r="AQ45" s="17"/>
      <c r="AR45" s="16" t="s">
        <v>2</v>
      </c>
      <c r="AS45" s="17"/>
      <c r="AT45" s="16">
        <v>28</v>
      </c>
      <c r="AU45" s="17"/>
      <c r="AV45" s="16" t="s">
        <v>2</v>
      </c>
      <c r="AW45" s="17"/>
      <c r="AX45" s="16" t="s">
        <v>3</v>
      </c>
      <c r="AY45" s="21"/>
      <c r="AZ45" s="8"/>
      <c r="BA45" s="8"/>
    </row>
    <row r="46" spans="2:53" s="3" customFormat="1">
      <c r="B46" s="6"/>
      <c r="C46" s="7">
        <v>2019</v>
      </c>
      <c r="D46" s="16" t="s">
        <v>3</v>
      </c>
      <c r="E46" s="17"/>
      <c r="F46" s="16" t="s">
        <v>2</v>
      </c>
      <c r="G46" s="17"/>
      <c r="H46" s="16">
        <v>214</v>
      </c>
      <c r="I46" s="17"/>
      <c r="J46" s="16" t="s">
        <v>3</v>
      </c>
      <c r="K46" s="16"/>
      <c r="L46" s="16" t="s">
        <v>2</v>
      </c>
      <c r="M46" s="17"/>
      <c r="N46" s="16" t="s">
        <v>2</v>
      </c>
      <c r="O46" s="17"/>
      <c r="P46" s="16" t="s">
        <v>2</v>
      </c>
      <c r="Q46" s="17"/>
      <c r="R46" s="16" t="s">
        <v>2</v>
      </c>
      <c r="S46" s="17"/>
      <c r="T46" s="16">
        <v>9</v>
      </c>
      <c r="U46" s="17"/>
      <c r="V46" s="16" t="s">
        <v>2</v>
      </c>
      <c r="W46" s="17"/>
      <c r="X46" s="16" t="s">
        <v>2</v>
      </c>
      <c r="Y46" s="17"/>
      <c r="Z46" s="66">
        <v>2</v>
      </c>
      <c r="AA46" s="17"/>
      <c r="AB46" s="16" t="s">
        <v>2</v>
      </c>
      <c r="AC46" s="17"/>
      <c r="AD46" s="16">
        <v>1</v>
      </c>
      <c r="AE46" s="17"/>
      <c r="AF46" s="16">
        <v>4</v>
      </c>
      <c r="AG46" s="17"/>
      <c r="AH46" s="16" t="s">
        <v>2</v>
      </c>
      <c r="AI46" s="17"/>
      <c r="AJ46" s="66" t="s">
        <v>2</v>
      </c>
      <c r="AK46" s="17"/>
      <c r="AL46" s="16" t="s">
        <v>2</v>
      </c>
      <c r="AM46" s="17"/>
      <c r="AN46" s="16" t="s">
        <v>3</v>
      </c>
      <c r="AO46" s="17"/>
      <c r="AP46" s="16" t="s">
        <v>2</v>
      </c>
      <c r="AQ46" s="17"/>
      <c r="AR46" s="16" t="s">
        <v>2</v>
      </c>
      <c r="AS46" s="17"/>
      <c r="AT46" s="16">
        <v>14</v>
      </c>
      <c r="AU46" s="17"/>
      <c r="AV46" s="16" t="s">
        <v>2</v>
      </c>
      <c r="AW46" s="17"/>
      <c r="AX46" s="16" t="s">
        <v>2</v>
      </c>
      <c r="AY46" s="21"/>
      <c r="AZ46" s="8"/>
      <c r="BA46" s="8"/>
    </row>
    <row r="47" spans="2:53" s="3" customFormat="1">
      <c r="B47" s="6"/>
      <c r="C47" s="7">
        <v>2020</v>
      </c>
      <c r="D47" s="16" t="s">
        <v>2</v>
      </c>
      <c r="E47" s="17"/>
      <c r="F47" s="16" t="s">
        <v>2</v>
      </c>
      <c r="G47" s="17"/>
      <c r="H47" s="16">
        <v>343</v>
      </c>
      <c r="I47" s="17"/>
      <c r="J47" s="16">
        <v>2</v>
      </c>
      <c r="K47" s="16"/>
      <c r="L47" s="16" t="s">
        <v>2</v>
      </c>
      <c r="M47" s="17"/>
      <c r="N47" s="16" t="s">
        <v>2</v>
      </c>
      <c r="O47" s="17"/>
      <c r="P47" s="16" t="s">
        <v>2</v>
      </c>
      <c r="Q47" s="17"/>
      <c r="R47" s="16" t="s">
        <v>2</v>
      </c>
      <c r="S47" s="17"/>
      <c r="T47" s="16">
        <v>50</v>
      </c>
      <c r="U47" s="17"/>
      <c r="V47" s="16" t="s">
        <v>2</v>
      </c>
      <c r="W47" s="17"/>
      <c r="X47" s="16" t="s">
        <v>2</v>
      </c>
      <c r="Y47" s="17"/>
      <c r="Z47" s="16" t="s">
        <v>2</v>
      </c>
      <c r="AA47" s="17"/>
      <c r="AB47" s="16" t="s">
        <v>2</v>
      </c>
      <c r="AC47" s="17"/>
      <c r="AD47" s="16">
        <v>4</v>
      </c>
      <c r="AE47" s="17"/>
      <c r="AF47" s="16" t="s">
        <v>3</v>
      </c>
      <c r="AG47" s="17"/>
      <c r="AH47" s="16" t="s">
        <v>2</v>
      </c>
      <c r="AI47" s="17"/>
      <c r="AJ47" s="16" t="s">
        <v>2</v>
      </c>
      <c r="AK47" s="17"/>
      <c r="AL47" s="16" t="s">
        <v>2</v>
      </c>
      <c r="AM47" s="17"/>
      <c r="AN47" s="16">
        <v>2</v>
      </c>
      <c r="AO47" s="17"/>
      <c r="AP47" s="16" t="s">
        <v>2</v>
      </c>
      <c r="AQ47" s="17"/>
      <c r="AR47" s="16" t="s">
        <v>2</v>
      </c>
      <c r="AS47" s="17"/>
      <c r="AT47" s="16">
        <v>13</v>
      </c>
      <c r="AU47" s="17"/>
      <c r="AV47" s="16" t="s">
        <v>2</v>
      </c>
      <c r="AW47" s="17"/>
      <c r="AX47" s="16" t="s">
        <v>3</v>
      </c>
      <c r="AY47" s="21"/>
      <c r="AZ47" s="8"/>
      <c r="BA47" s="8"/>
    </row>
    <row r="48" spans="2:53" customFormat="1">
      <c r="B48" s="6"/>
      <c r="C48" s="7">
        <v>2021</v>
      </c>
      <c r="D48" s="16" t="s">
        <v>2</v>
      </c>
      <c r="E48" s="16"/>
      <c r="F48" s="16" t="s">
        <v>2</v>
      </c>
      <c r="G48" s="16"/>
      <c r="H48" s="16">
        <v>390</v>
      </c>
      <c r="I48" s="16"/>
      <c r="J48" s="16" t="s">
        <v>3</v>
      </c>
      <c r="K48" s="16"/>
      <c r="L48" s="16" t="s">
        <v>2</v>
      </c>
      <c r="M48" s="16"/>
      <c r="N48" s="16" t="s">
        <v>2</v>
      </c>
      <c r="O48" s="16"/>
      <c r="P48" s="16" t="s">
        <v>2</v>
      </c>
      <c r="Q48" s="16"/>
      <c r="R48" s="16" t="s">
        <v>2</v>
      </c>
      <c r="S48" s="16"/>
      <c r="T48" s="16">
        <v>1</v>
      </c>
      <c r="U48" s="16"/>
      <c r="V48" s="16" t="s">
        <v>2</v>
      </c>
      <c r="W48" s="16"/>
      <c r="X48" s="16" t="s">
        <v>3</v>
      </c>
      <c r="Y48" s="16"/>
      <c r="Z48" s="16" t="s">
        <v>2</v>
      </c>
      <c r="AA48" s="16"/>
      <c r="AB48" s="16" t="s">
        <v>2</v>
      </c>
      <c r="AC48" s="16"/>
      <c r="AD48" s="16" t="s">
        <v>2</v>
      </c>
      <c r="AE48" s="16"/>
      <c r="AF48" s="16" t="s">
        <v>2</v>
      </c>
      <c r="AG48" s="16"/>
      <c r="AH48" s="16" t="s">
        <v>2</v>
      </c>
      <c r="AI48" s="16"/>
      <c r="AJ48" s="16" t="s">
        <v>2</v>
      </c>
      <c r="AK48" s="16"/>
      <c r="AL48" s="16" t="s">
        <v>2</v>
      </c>
      <c r="AM48" s="16"/>
      <c r="AN48" s="16">
        <v>4</v>
      </c>
      <c r="AO48" s="16"/>
      <c r="AP48" s="16" t="s">
        <v>2</v>
      </c>
      <c r="AQ48" s="16"/>
      <c r="AR48" s="16" t="s">
        <v>2</v>
      </c>
      <c r="AS48" s="16"/>
      <c r="AT48" s="16">
        <v>23</v>
      </c>
      <c r="AU48" s="16"/>
      <c r="AV48" s="16" t="s">
        <v>2</v>
      </c>
      <c r="AW48" s="16"/>
      <c r="AX48" s="16">
        <v>7</v>
      </c>
      <c r="AY48" s="21"/>
      <c r="AZ48" s="8"/>
      <c r="BA48" s="8"/>
    </row>
    <row r="49" spans="2:53" customFormat="1">
      <c r="B49" s="6" t="s">
        <v>140</v>
      </c>
      <c r="C49" s="7">
        <v>2017</v>
      </c>
      <c r="D49" s="16">
        <v>8601</v>
      </c>
      <c r="E49" s="17"/>
      <c r="F49" s="16" t="s">
        <v>2</v>
      </c>
      <c r="G49" s="17"/>
      <c r="H49" s="16" t="s">
        <v>2</v>
      </c>
      <c r="I49" s="17"/>
      <c r="J49" s="16" t="s">
        <v>2</v>
      </c>
      <c r="K49" s="16"/>
      <c r="L49" s="16" t="s">
        <v>2</v>
      </c>
      <c r="M49" s="17"/>
      <c r="N49" s="16" t="s">
        <v>2</v>
      </c>
      <c r="O49" s="17"/>
      <c r="P49" s="16" t="s">
        <v>2</v>
      </c>
      <c r="Q49" s="17"/>
      <c r="R49" s="16" t="s">
        <v>2</v>
      </c>
      <c r="S49" s="17"/>
      <c r="T49" s="16" t="s">
        <v>2</v>
      </c>
      <c r="U49" s="17"/>
      <c r="V49" s="16" t="s">
        <v>2</v>
      </c>
      <c r="W49" s="17"/>
      <c r="X49" s="16" t="s">
        <v>2</v>
      </c>
      <c r="Y49" s="17"/>
      <c r="Z49" s="16" t="s">
        <v>2</v>
      </c>
      <c r="AA49" s="17"/>
      <c r="AB49" s="16" t="s">
        <v>2</v>
      </c>
      <c r="AC49" s="17"/>
      <c r="AD49" s="16" t="s">
        <v>2</v>
      </c>
      <c r="AE49" s="17"/>
      <c r="AF49" s="16" t="s">
        <v>2</v>
      </c>
      <c r="AG49" s="17"/>
      <c r="AH49" s="16">
        <v>19435</v>
      </c>
      <c r="AI49" s="17"/>
      <c r="AJ49" s="16" t="s">
        <v>2</v>
      </c>
      <c r="AK49" s="17"/>
      <c r="AL49" s="16" t="s">
        <v>2</v>
      </c>
      <c r="AM49" s="17"/>
      <c r="AN49" s="16">
        <v>2455</v>
      </c>
      <c r="AO49" s="17"/>
      <c r="AP49" s="16" t="s">
        <v>2</v>
      </c>
      <c r="AQ49" s="17"/>
      <c r="AR49" s="16" t="s">
        <v>2</v>
      </c>
      <c r="AS49" s="17"/>
      <c r="AT49" s="16" t="s">
        <v>2</v>
      </c>
      <c r="AU49" s="17"/>
      <c r="AV49" s="16" t="s">
        <v>2</v>
      </c>
      <c r="AW49" s="17"/>
      <c r="AX49" s="16" t="s">
        <v>2</v>
      </c>
      <c r="AY49" s="21"/>
      <c r="AZ49" s="8"/>
      <c r="BA49" s="8"/>
    </row>
    <row r="50" spans="2:53" customFormat="1">
      <c r="B50" s="6"/>
      <c r="C50" s="7">
        <v>2018</v>
      </c>
      <c r="D50" s="16">
        <v>133</v>
      </c>
      <c r="E50" s="17"/>
      <c r="F50" s="16" t="s">
        <v>2</v>
      </c>
      <c r="G50" s="17"/>
      <c r="H50" s="16" t="s">
        <v>3</v>
      </c>
      <c r="I50" s="17"/>
      <c r="J50" s="16" t="s">
        <v>2</v>
      </c>
      <c r="K50" s="16"/>
      <c r="L50" s="16" t="s">
        <v>2</v>
      </c>
      <c r="M50" s="17"/>
      <c r="N50" s="16" t="s">
        <v>2</v>
      </c>
      <c r="O50" s="17"/>
      <c r="P50" s="16" t="s">
        <v>2</v>
      </c>
      <c r="Q50" s="17"/>
      <c r="R50" s="16" t="s">
        <v>2</v>
      </c>
      <c r="S50" s="17"/>
      <c r="T50" s="16" t="s">
        <v>2</v>
      </c>
      <c r="U50" s="17"/>
      <c r="V50" s="16" t="s">
        <v>2</v>
      </c>
      <c r="W50" s="17"/>
      <c r="X50" s="16" t="s">
        <v>2</v>
      </c>
      <c r="Y50" s="17"/>
      <c r="Z50" s="16" t="s">
        <v>2</v>
      </c>
      <c r="AA50" s="17"/>
      <c r="AB50" s="16" t="s">
        <v>2</v>
      </c>
      <c r="AC50" s="17"/>
      <c r="AD50" s="16" t="s">
        <v>2</v>
      </c>
      <c r="AE50" s="17"/>
      <c r="AF50" s="16" t="s">
        <v>2</v>
      </c>
      <c r="AG50" s="17"/>
      <c r="AH50" s="16">
        <v>1342</v>
      </c>
      <c r="AI50" s="17"/>
      <c r="AJ50" s="16" t="s">
        <v>2</v>
      </c>
      <c r="AK50" s="17"/>
      <c r="AL50" s="16" t="s">
        <v>2</v>
      </c>
      <c r="AM50" s="17"/>
      <c r="AN50" s="16">
        <v>19015</v>
      </c>
      <c r="AO50" s="17"/>
      <c r="AP50" s="16" t="s">
        <v>2</v>
      </c>
      <c r="AQ50" s="17"/>
      <c r="AR50" s="16" t="s">
        <v>2</v>
      </c>
      <c r="AS50" s="17"/>
      <c r="AT50" s="16" t="s">
        <v>2</v>
      </c>
      <c r="AU50" s="17"/>
      <c r="AV50" s="16" t="s">
        <v>2</v>
      </c>
      <c r="AW50" s="17"/>
      <c r="AX50" s="16" t="s">
        <v>2</v>
      </c>
      <c r="AY50" s="21"/>
      <c r="AZ50" s="8"/>
      <c r="BA50" s="8"/>
    </row>
    <row r="51" spans="2:53" customFormat="1">
      <c r="B51" s="6"/>
      <c r="C51" s="7">
        <v>2019</v>
      </c>
      <c r="D51" s="16">
        <v>15</v>
      </c>
      <c r="E51" s="17"/>
      <c r="F51" s="16" t="s">
        <v>2</v>
      </c>
      <c r="G51" s="17"/>
      <c r="H51" s="16">
        <v>4</v>
      </c>
      <c r="I51" s="17"/>
      <c r="J51" s="16" t="s">
        <v>2</v>
      </c>
      <c r="K51" s="17"/>
      <c r="L51" s="16" t="s">
        <v>3</v>
      </c>
      <c r="M51" s="17"/>
      <c r="N51" s="16" t="s">
        <v>2</v>
      </c>
      <c r="O51" s="17"/>
      <c r="P51" s="16" t="s">
        <v>2</v>
      </c>
      <c r="Q51" s="17"/>
      <c r="R51" s="16" t="s">
        <v>2</v>
      </c>
      <c r="S51" s="17"/>
      <c r="T51" s="16" t="s">
        <v>2</v>
      </c>
      <c r="U51" s="17"/>
      <c r="V51" s="16" t="s">
        <v>2</v>
      </c>
      <c r="W51" s="17"/>
      <c r="X51" s="16" t="s">
        <v>2</v>
      </c>
      <c r="Y51" s="17"/>
      <c r="Z51" s="16" t="s">
        <v>2</v>
      </c>
      <c r="AA51" s="17"/>
      <c r="AB51" s="16" t="s">
        <v>2</v>
      </c>
      <c r="AC51" s="17"/>
      <c r="AD51" s="16" t="s">
        <v>2</v>
      </c>
      <c r="AE51" s="17"/>
      <c r="AF51" s="16" t="s">
        <v>2</v>
      </c>
      <c r="AG51" s="17"/>
      <c r="AH51" s="16">
        <v>3505</v>
      </c>
      <c r="AI51" s="17"/>
      <c r="AJ51" s="16" t="s">
        <v>2</v>
      </c>
      <c r="AK51" s="17"/>
      <c r="AL51" s="16" t="s">
        <v>2</v>
      </c>
      <c r="AM51" s="17"/>
      <c r="AN51" s="16">
        <v>2753</v>
      </c>
      <c r="AO51" s="17"/>
      <c r="AP51" s="16" t="s">
        <v>2</v>
      </c>
      <c r="AQ51" s="17"/>
      <c r="AR51" s="16" t="s">
        <v>2</v>
      </c>
      <c r="AS51" s="17"/>
      <c r="AT51" s="16" t="s">
        <v>2</v>
      </c>
      <c r="AU51" s="17"/>
      <c r="AV51" s="16" t="s">
        <v>2</v>
      </c>
      <c r="AW51" s="17"/>
      <c r="AX51" s="16" t="s">
        <v>2</v>
      </c>
      <c r="AY51" s="21"/>
      <c r="AZ51" s="8"/>
      <c r="BA51" s="8"/>
    </row>
    <row r="52" spans="2:53" customFormat="1">
      <c r="B52" s="6"/>
      <c r="C52" s="7">
        <v>2020</v>
      </c>
      <c r="D52" s="16">
        <v>734</v>
      </c>
      <c r="E52" s="17"/>
      <c r="F52" s="16" t="s">
        <v>2</v>
      </c>
      <c r="G52" s="17"/>
      <c r="H52" s="16">
        <v>104</v>
      </c>
      <c r="I52" s="17"/>
      <c r="J52" s="16" t="s">
        <v>2</v>
      </c>
      <c r="K52" s="16"/>
      <c r="L52" s="16" t="s">
        <v>2</v>
      </c>
      <c r="M52" s="17"/>
      <c r="N52" s="16" t="s">
        <v>2</v>
      </c>
      <c r="O52" s="17"/>
      <c r="P52" s="16" t="s">
        <v>2</v>
      </c>
      <c r="Q52" s="17"/>
      <c r="R52" s="16" t="s">
        <v>2</v>
      </c>
      <c r="S52" s="17"/>
      <c r="T52" s="16" t="s">
        <v>2</v>
      </c>
      <c r="U52" s="17"/>
      <c r="V52" s="16" t="s">
        <v>2</v>
      </c>
      <c r="W52" s="17"/>
      <c r="X52" s="16" t="s">
        <v>2</v>
      </c>
      <c r="Y52" s="17"/>
      <c r="Z52" s="16" t="s">
        <v>2</v>
      </c>
      <c r="AA52" s="17"/>
      <c r="AB52" s="16" t="s">
        <v>2</v>
      </c>
      <c r="AC52" s="17"/>
      <c r="AD52" s="16" t="s">
        <v>2</v>
      </c>
      <c r="AE52" s="17"/>
      <c r="AF52" s="16" t="s">
        <v>2</v>
      </c>
      <c r="AG52" s="17"/>
      <c r="AH52" s="16">
        <v>571</v>
      </c>
      <c r="AI52" s="17"/>
      <c r="AJ52" s="16" t="s">
        <v>2</v>
      </c>
      <c r="AK52" s="17"/>
      <c r="AL52" s="16" t="s">
        <v>2</v>
      </c>
      <c r="AM52" s="17"/>
      <c r="AN52" s="16">
        <v>11089</v>
      </c>
      <c r="AO52" s="17"/>
      <c r="AP52" s="16" t="s">
        <v>2</v>
      </c>
      <c r="AQ52" s="17"/>
      <c r="AR52" s="16" t="s">
        <v>2</v>
      </c>
      <c r="AS52" s="17"/>
      <c r="AT52" s="16" t="s">
        <v>2</v>
      </c>
      <c r="AU52" s="17"/>
      <c r="AV52" s="16" t="s">
        <v>2</v>
      </c>
      <c r="AW52" s="17"/>
      <c r="AX52" s="16" t="s">
        <v>2</v>
      </c>
      <c r="AY52" s="21"/>
      <c r="AZ52" s="8"/>
      <c r="BA52" s="8"/>
    </row>
    <row r="53" spans="2:53" customFormat="1">
      <c r="B53" s="6"/>
      <c r="C53" s="7">
        <v>2021</v>
      </c>
      <c r="D53" s="16" t="s">
        <v>3</v>
      </c>
      <c r="E53" s="16"/>
      <c r="F53" s="16" t="s">
        <v>2</v>
      </c>
      <c r="G53" s="16"/>
      <c r="H53" s="16">
        <v>7</v>
      </c>
      <c r="I53" s="16"/>
      <c r="J53" s="16" t="s">
        <v>2</v>
      </c>
      <c r="K53" s="65"/>
      <c r="L53" s="16" t="s">
        <v>2</v>
      </c>
      <c r="M53" s="16"/>
      <c r="N53" s="16" t="s">
        <v>2</v>
      </c>
      <c r="O53" s="16"/>
      <c r="P53" s="16" t="s">
        <v>2</v>
      </c>
      <c r="Q53" s="16"/>
      <c r="R53" s="16" t="s">
        <v>2</v>
      </c>
      <c r="S53" s="16"/>
      <c r="T53" s="16" t="s">
        <v>2</v>
      </c>
      <c r="U53" s="16"/>
      <c r="V53" s="16" t="s">
        <v>2</v>
      </c>
      <c r="W53" s="16"/>
      <c r="X53" s="16" t="s">
        <v>2</v>
      </c>
      <c r="Y53" s="16"/>
      <c r="Z53" s="16" t="s">
        <v>2</v>
      </c>
      <c r="AA53" s="16"/>
      <c r="AB53" s="16" t="s">
        <v>2</v>
      </c>
      <c r="AC53" s="16"/>
      <c r="AD53" s="16" t="s">
        <v>2</v>
      </c>
      <c r="AE53" s="16"/>
      <c r="AF53" s="16">
        <v>45</v>
      </c>
      <c r="AG53" s="16"/>
      <c r="AH53" s="16" t="s">
        <v>2</v>
      </c>
      <c r="AI53" s="16"/>
      <c r="AJ53" s="16" t="s">
        <v>2</v>
      </c>
      <c r="AK53" s="16"/>
      <c r="AL53" s="16" t="s">
        <v>2</v>
      </c>
      <c r="AM53" s="16"/>
      <c r="AN53" s="16">
        <v>2576</v>
      </c>
      <c r="AO53" s="16"/>
      <c r="AP53" s="16" t="s">
        <v>2</v>
      </c>
      <c r="AQ53" s="16"/>
      <c r="AR53" s="16" t="s">
        <v>2</v>
      </c>
      <c r="AS53" s="16"/>
      <c r="AT53" s="16" t="s">
        <v>2</v>
      </c>
      <c r="AU53" s="16"/>
      <c r="AV53" s="16" t="s">
        <v>2</v>
      </c>
      <c r="AW53" s="16"/>
      <c r="AX53" s="16" t="s">
        <v>2</v>
      </c>
      <c r="AY53" s="21"/>
      <c r="AZ53" s="8"/>
      <c r="BA53" s="8"/>
    </row>
    <row r="54" spans="2:53" customFormat="1">
      <c r="B54" s="98" t="s">
        <v>45</v>
      </c>
      <c r="C54" s="5">
        <v>2017</v>
      </c>
      <c r="D54" s="11">
        <f>SUM(D49,D44)</f>
        <v>8601</v>
      </c>
      <c r="E54" s="11"/>
      <c r="F54" s="11">
        <f>SUM(F49,F44)</f>
        <v>0</v>
      </c>
      <c r="G54" s="11"/>
      <c r="H54" s="11">
        <f>SUM(H49,H44)</f>
        <v>0</v>
      </c>
      <c r="I54" s="11"/>
      <c r="J54" s="11">
        <f>SUM(J49,J44)</f>
        <v>6</v>
      </c>
      <c r="K54" s="11"/>
      <c r="L54" s="11">
        <f>SUM(L49,L44)</f>
        <v>0</v>
      </c>
      <c r="M54" s="11"/>
      <c r="N54" s="11">
        <f>SUM(N49,N44)</f>
        <v>0</v>
      </c>
      <c r="O54" s="11"/>
      <c r="P54" s="11">
        <f>SUM(P49,P44)</f>
        <v>0</v>
      </c>
      <c r="Q54" s="11"/>
      <c r="R54" s="11">
        <f>SUM(R49,R44)</f>
        <v>0</v>
      </c>
      <c r="S54" s="11"/>
      <c r="T54" s="11">
        <f>SUM(T49,T44)</f>
        <v>0</v>
      </c>
      <c r="U54" s="11"/>
      <c r="V54" s="11">
        <f>SUM(V49,V44)</f>
        <v>0</v>
      </c>
      <c r="W54" s="11"/>
      <c r="X54" s="11">
        <f>SUM(X49,X44)</f>
        <v>0</v>
      </c>
      <c r="Y54" s="11"/>
      <c r="Z54" s="11">
        <f>SUM(Z49,Z44)</f>
        <v>0</v>
      </c>
      <c r="AA54" s="11"/>
      <c r="AB54" s="11">
        <f>SUM(AB49,AB44)</f>
        <v>0</v>
      </c>
      <c r="AC54" s="11"/>
      <c r="AD54" s="11">
        <f>SUM(AD49,AD44)</f>
        <v>1</v>
      </c>
      <c r="AE54" s="11"/>
      <c r="AF54" s="11">
        <f>SUM(AF49,AF44)</f>
        <v>50</v>
      </c>
      <c r="AG54" s="11"/>
      <c r="AH54" s="11">
        <f>SUM(AH49,AH44)</f>
        <v>19439</v>
      </c>
      <c r="AI54" s="11"/>
      <c r="AJ54" s="11">
        <f>SUM(AJ49,AJ44)</f>
        <v>0</v>
      </c>
      <c r="AK54" s="11"/>
      <c r="AL54" s="11">
        <f>SUM(AL49,AL44)</f>
        <v>0</v>
      </c>
      <c r="AM54" s="11"/>
      <c r="AN54" s="11">
        <f>SUM(AN49,AN44)</f>
        <v>2455</v>
      </c>
      <c r="AO54" s="11"/>
      <c r="AP54" s="11">
        <f>SUM(AP49,AP44)</f>
        <v>0</v>
      </c>
      <c r="AQ54" s="11"/>
      <c r="AR54" s="11">
        <f>SUM(AR49,AR44)</f>
        <v>0</v>
      </c>
      <c r="AS54" s="11"/>
      <c r="AT54" s="11">
        <f>SUM(AT49,AT44)</f>
        <v>195</v>
      </c>
      <c r="AU54" s="11"/>
      <c r="AV54" s="11">
        <f>SUM(AV49,AV44)</f>
        <v>0</v>
      </c>
      <c r="AW54" s="11"/>
      <c r="AX54" s="11">
        <f>SUM(AX49,AX44)</f>
        <v>32</v>
      </c>
      <c r="AY54" s="8"/>
      <c r="AZ54" s="8"/>
      <c r="BA54" s="8"/>
    </row>
    <row r="55" spans="2:53" customFormat="1">
      <c r="B55" s="98" t="s">
        <v>45</v>
      </c>
      <c r="C55" s="5">
        <v>2018</v>
      </c>
      <c r="D55" s="11">
        <f>SUM(D41,D50,D45)</f>
        <v>133</v>
      </c>
      <c r="E55" s="11"/>
      <c r="F55" s="11">
        <f>SUM(F41,F50,F45)</f>
        <v>0</v>
      </c>
      <c r="G55" s="11"/>
      <c r="H55" s="11">
        <f>SUM(H41,H50,H45)</f>
        <v>275</v>
      </c>
      <c r="I55" s="11"/>
      <c r="J55" s="11">
        <f>SUM(J41,J50,J45)</f>
        <v>2</v>
      </c>
      <c r="K55" s="11"/>
      <c r="L55" s="11">
        <f>SUM(L41,L50,L45)</f>
        <v>0</v>
      </c>
      <c r="M55" s="11"/>
      <c r="N55" s="11">
        <f>SUM(N41,N50,N45)</f>
        <v>0</v>
      </c>
      <c r="O55" s="11"/>
      <c r="P55" s="11">
        <f>SUM(P41,P50,P45)</f>
        <v>0</v>
      </c>
      <c r="Q55" s="11"/>
      <c r="R55" s="11">
        <f>SUM(R41,R50,R45)</f>
        <v>0</v>
      </c>
      <c r="S55" s="11"/>
      <c r="T55" s="11">
        <f>SUM(T41,T50,T45)</f>
        <v>594</v>
      </c>
      <c r="U55" s="11"/>
      <c r="V55" s="11">
        <f>SUM(V41,V50,V45)</f>
        <v>0</v>
      </c>
      <c r="W55" s="11"/>
      <c r="X55" s="11">
        <f>SUM(X41,X50,X45)</f>
        <v>0</v>
      </c>
      <c r="Y55" s="11"/>
      <c r="Z55" s="11">
        <f>SUM(Z41,Z50,Z45)</f>
        <v>0</v>
      </c>
      <c r="AA55" s="11"/>
      <c r="AB55" s="11">
        <f>SUM(AB41,AB50,AB45)</f>
        <v>0</v>
      </c>
      <c r="AC55" s="11"/>
      <c r="AD55" s="11">
        <f>SUM(AD41,AD50,AD45)</f>
        <v>7</v>
      </c>
      <c r="AE55" s="11"/>
      <c r="AF55" s="11">
        <f>SUM(AF41,AF50,AF45)</f>
        <v>0</v>
      </c>
      <c r="AG55" s="11"/>
      <c r="AH55" s="11">
        <f>SUM(AH41,AH50,AH45)</f>
        <v>1342</v>
      </c>
      <c r="AI55" s="11"/>
      <c r="AJ55" s="11">
        <f>SUM(AJ41,AJ50,AJ45)</f>
        <v>0</v>
      </c>
      <c r="AK55" s="11"/>
      <c r="AL55" s="11">
        <f>SUM(AL41,AL50,AL45)</f>
        <v>0</v>
      </c>
      <c r="AM55" s="11"/>
      <c r="AN55" s="11">
        <f>SUM(AN41,AN50,AN45)</f>
        <v>19015</v>
      </c>
      <c r="AO55" s="11"/>
      <c r="AP55" s="11">
        <f>SUM(AP41,AP50,AP45)</f>
        <v>0</v>
      </c>
      <c r="AQ55" s="11"/>
      <c r="AR55" s="11">
        <f>SUM(AR41,AR50,AR45)</f>
        <v>0</v>
      </c>
      <c r="AS55" s="11"/>
      <c r="AT55" s="11">
        <f>SUM(AT41,AT50,AT45)</f>
        <v>28</v>
      </c>
      <c r="AU55" s="11"/>
      <c r="AV55" s="11">
        <f>SUM(AV41,AV50,AV45)</f>
        <v>0</v>
      </c>
      <c r="AW55" s="11"/>
      <c r="AX55" s="11">
        <f>SUM(AX41,AX50,AX45)</f>
        <v>0</v>
      </c>
      <c r="AY55" s="8"/>
      <c r="AZ55" s="8"/>
      <c r="BA55" s="8"/>
    </row>
    <row r="56" spans="2:53" customFormat="1">
      <c r="B56" s="98" t="s">
        <v>45</v>
      </c>
      <c r="C56" s="5">
        <v>2019</v>
      </c>
      <c r="D56" s="11">
        <f>SUM(D42,D51,D46)</f>
        <v>15</v>
      </c>
      <c r="E56" s="11"/>
      <c r="F56" s="11">
        <f>SUM(F42,F51,F46)</f>
        <v>0</v>
      </c>
      <c r="G56" s="11"/>
      <c r="H56" s="11">
        <f>SUM(H42,H51,H46)</f>
        <v>218</v>
      </c>
      <c r="I56" s="11"/>
      <c r="J56" s="11">
        <f>SUM(J42,J51,J46)</f>
        <v>750</v>
      </c>
      <c r="K56" s="11"/>
      <c r="L56" s="11">
        <f>SUM(L42,L51,L46)</f>
        <v>0</v>
      </c>
      <c r="M56" s="11"/>
      <c r="N56" s="11">
        <f>SUM(N42,N51,N46)</f>
        <v>0</v>
      </c>
      <c r="O56" s="11"/>
      <c r="P56" s="11">
        <f>SUM(P42,P51,P46)</f>
        <v>0</v>
      </c>
      <c r="Q56" s="11"/>
      <c r="R56" s="11">
        <f>SUM(R42,R51,R46)</f>
        <v>0</v>
      </c>
      <c r="S56" s="11"/>
      <c r="T56" s="11">
        <f>SUM(T42,T51,T46)</f>
        <v>9</v>
      </c>
      <c r="U56" s="11"/>
      <c r="V56" s="11">
        <f>SUM(V42,V51,V46)</f>
        <v>0</v>
      </c>
      <c r="W56" s="11"/>
      <c r="X56" s="11">
        <f>SUM(X42,X51,X46)</f>
        <v>0</v>
      </c>
      <c r="Y56" s="11"/>
      <c r="Z56" s="11">
        <f>SUM(Z42,Z51,Z46)</f>
        <v>2</v>
      </c>
      <c r="AA56" s="11"/>
      <c r="AB56" s="11">
        <f>SUM(AB42,AB51,AB46)</f>
        <v>0</v>
      </c>
      <c r="AC56" s="11"/>
      <c r="AD56" s="11">
        <f>SUM(AD42,AD51,AD46)</f>
        <v>1</v>
      </c>
      <c r="AE56" s="11"/>
      <c r="AF56" s="11">
        <f>SUM(AF42,AF51,AF46)</f>
        <v>4</v>
      </c>
      <c r="AG56" s="11"/>
      <c r="AH56" s="11">
        <f>SUM(AH42,AH51,AH46)</f>
        <v>3505</v>
      </c>
      <c r="AI56" s="11"/>
      <c r="AJ56" s="11">
        <f>SUM(AJ42,AJ51,AJ46)</f>
        <v>0</v>
      </c>
      <c r="AK56" s="11"/>
      <c r="AL56" s="11">
        <f>SUM(AL42,AL51,AL46)</f>
        <v>0</v>
      </c>
      <c r="AM56" s="11"/>
      <c r="AN56" s="11">
        <f>SUM(AN42,AN51,AN46)</f>
        <v>2753</v>
      </c>
      <c r="AO56" s="11"/>
      <c r="AP56" s="11">
        <f>SUM(AP42,AP51,AP46)</f>
        <v>7</v>
      </c>
      <c r="AQ56" s="11"/>
      <c r="AR56" s="11">
        <f>SUM(AR42,AR51,AR46)</f>
        <v>0</v>
      </c>
      <c r="AS56" s="11"/>
      <c r="AT56" s="11">
        <f>SUM(AT42,AT51,AT46)</f>
        <v>14</v>
      </c>
      <c r="AU56" s="11"/>
      <c r="AV56" s="11">
        <f>SUM(AV42,AV51,AV46)</f>
        <v>0</v>
      </c>
      <c r="AW56" s="11"/>
      <c r="AX56" s="11">
        <f>SUM(AX42,AX51,AX46)</f>
        <v>0</v>
      </c>
      <c r="AY56" s="8"/>
      <c r="AZ56" s="8"/>
      <c r="BA56" s="8"/>
    </row>
    <row r="57" spans="2:53" customFormat="1">
      <c r="B57" s="98" t="s">
        <v>45</v>
      </c>
      <c r="C57" s="5">
        <v>2020</v>
      </c>
      <c r="D57" s="11">
        <f>SUM(D43,D52,D47)</f>
        <v>734</v>
      </c>
      <c r="E57" s="11"/>
      <c r="F57" s="11">
        <f>SUM(F43,F52,F47)</f>
        <v>1</v>
      </c>
      <c r="G57" s="11"/>
      <c r="H57" s="11">
        <f>SUM(H43,H52,H47)</f>
        <v>447</v>
      </c>
      <c r="I57" s="11"/>
      <c r="J57" s="11">
        <f>SUM(J43,J52,J47)</f>
        <v>16</v>
      </c>
      <c r="K57" s="12"/>
      <c r="L57" s="11">
        <f>SUM(L43,L52,L47)</f>
        <v>0</v>
      </c>
      <c r="M57" s="11"/>
      <c r="N57" s="11">
        <f>SUM(N43,N52,N47)</f>
        <v>0</v>
      </c>
      <c r="O57" s="11"/>
      <c r="P57" s="11">
        <f>SUM(P43,P52,P47)</f>
        <v>0</v>
      </c>
      <c r="Q57" s="11"/>
      <c r="R57" s="11">
        <f>SUM(R43,R52,R47)</f>
        <v>0</v>
      </c>
      <c r="S57" s="11"/>
      <c r="T57" s="11">
        <f>SUM(T43,T52,T47)</f>
        <v>50</v>
      </c>
      <c r="U57" s="11"/>
      <c r="V57" s="11">
        <f>SUM(V43,V52,V47)</f>
        <v>0</v>
      </c>
      <c r="W57" s="11"/>
      <c r="X57" s="11">
        <f>SUM(X43,X52,X47)</f>
        <v>0</v>
      </c>
      <c r="Y57" s="11"/>
      <c r="Z57" s="11">
        <f>SUM(Z43,Z52,Z47)</f>
        <v>0</v>
      </c>
      <c r="AA57" s="11"/>
      <c r="AB57" s="11">
        <f>SUM(AB43,AB52,AB47)</f>
        <v>0</v>
      </c>
      <c r="AC57" s="11"/>
      <c r="AD57" s="11">
        <f>SUM(AD43,AD52,AD47)</f>
        <v>4</v>
      </c>
      <c r="AE57" s="11"/>
      <c r="AF57" s="11">
        <f>SUM(AF43,AF52,AF47)</f>
        <v>0</v>
      </c>
      <c r="AG57" s="11"/>
      <c r="AH57" s="11">
        <f>SUM(AH43,AH52,AH47)</f>
        <v>571</v>
      </c>
      <c r="AI57" s="11"/>
      <c r="AJ57" s="11">
        <f>SUM(AJ43,AJ52,AJ47)</f>
        <v>0</v>
      </c>
      <c r="AK57" s="11"/>
      <c r="AL57" s="11">
        <f>SUM(AL43,AL52,AL47)</f>
        <v>0</v>
      </c>
      <c r="AM57" s="11"/>
      <c r="AN57" s="11">
        <f>SUM(AN43,AN52,AN47)</f>
        <v>11091</v>
      </c>
      <c r="AO57" s="11"/>
      <c r="AP57" s="11">
        <f>SUM(AP43,AP52,AP47)</f>
        <v>0</v>
      </c>
      <c r="AQ57" s="11"/>
      <c r="AR57" s="11">
        <f>SUM(AR43,AR52,AR47)</f>
        <v>0</v>
      </c>
      <c r="AS57" s="11"/>
      <c r="AT57" s="11">
        <f>SUM(AT43,AT52,AT47)</f>
        <v>13</v>
      </c>
      <c r="AU57" s="11"/>
      <c r="AV57" s="11">
        <f>SUM(AV43,AV52,AV47)</f>
        <v>0</v>
      </c>
      <c r="AW57" s="11"/>
      <c r="AX57" s="11">
        <f>SUM(AX43,AX52,AX47)</f>
        <v>1</v>
      </c>
      <c r="AY57" s="8"/>
      <c r="AZ57" s="8"/>
      <c r="BA57" s="8"/>
    </row>
    <row r="58" spans="2:53" customFormat="1" ht="13.5" thickBot="1">
      <c r="B58" s="98" t="s">
        <v>45</v>
      </c>
      <c r="C58" s="5">
        <v>2021</v>
      </c>
      <c r="D58" s="11">
        <f>SUM(D53,D48)</f>
        <v>0</v>
      </c>
      <c r="E58" s="11"/>
      <c r="F58" s="11">
        <f>SUM(F53,F48)</f>
        <v>0</v>
      </c>
      <c r="G58" s="11"/>
      <c r="H58" s="11">
        <f>SUM(H53,H48)</f>
        <v>397</v>
      </c>
      <c r="I58" s="11"/>
      <c r="J58" s="11">
        <f>SUM(J53,J48)</f>
        <v>0</v>
      </c>
      <c r="K58" s="11"/>
      <c r="L58" s="11">
        <f>SUM(L53,L48)</f>
        <v>0</v>
      </c>
      <c r="M58" s="11"/>
      <c r="N58" s="11">
        <f>SUM(N53,N48)</f>
        <v>0</v>
      </c>
      <c r="O58" s="11"/>
      <c r="P58" s="11">
        <f>SUM(P53,P48)</f>
        <v>0</v>
      </c>
      <c r="Q58" s="11"/>
      <c r="R58" s="11">
        <f>SUM(R53,R48)</f>
        <v>0</v>
      </c>
      <c r="S58" s="11"/>
      <c r="T58" s="11">
        <f>SUM(T53,T48)</f>
        <v>1</v>
      </c>
      <c r="U58" s="11"/>
      <c r="V58" s="11">
        <f>SUM(V53,V48)</f>
        <v>0</v>
      </c>
      <c r="W58" s="11"/>
      <c r="X58" s="11">
        <f>SUM(X53,X48)</f>
        <v>0</v>
      </c>
      <c r="Y58" s="11"/>
      <c r="Z58" s="11">
        <f>SUM(Z53,Z48)</f>
        <v>0</v>
      </c>
      <c r="AA58" s="11"/>
      <c r="AB58" s="11">
        <f>SUM(AB53,AB48)</f>
        <v>0</v>
      </c>
      <c r="AC58" s="11"/>
      <c r="AD58" s="11">
        <f>SUM(AD53,AD48)</f>
        <v>0</v>
      </c>
      <c r="AE58" s="11"/>
      <c r="AF58" s="11">
        <f>SUM(AF53,AF48)</f>
        <v>45</v>
      </c>
      <c r="AG58" s="11"/>
      <c r="AH58" s="11">
        <f>SUM(AH53,AH48)</f>
        <v>0</v>
      </c>
      <c r="AI58" s="11"/>
      <c r="AJ58" s="11">
        <f>SUM(AJ53,AJ48)</f>
        <v>0</v>
      </c>
      <c r="AK58" s="11"/>
      <c r="AL58" s="11">
        <f>SUM(AL53,AL48)</f>
        <v>0</v>
      </c>
      <c r="AM58" s="11"/>
      <c r="AN58" s="11">
        <f>SUM(AN53,AN48)</f>
        <v>2580</v>
      </c>
      <c r="AO58" s="11"/>
      <c r="AP58" s="11">
        <f>SUM(AP53,AP48)</f>
        <v>0</v>
      </c>
      <c r="AQ58" s="11"/>
      <c r="AR58" s="11">
        <f>SUM(AR53,AR48)</f>
        <v>0</v>
      </c>
      <c r="AS58" s="11"/>
      <c r="AT58" s="11">
        <f>SUM(AT53,AT48)</f>
        <v>23</v>
      </c>
      <c r="AU58" s="11"/>
      <c r="AV58" s="11">
        <f>SUM(AV53,AV48)</f>
        <v>0</v>
      </c>
      <c r="AW58" s="11"/>
      <c r="AX58" s="11">
        <f>SUM(AX53,AX48)</f>
        <v>7</v>
      </c>
      <c r="AY58" s="8"/>
      <c r="AZ58" s="8"/>
      <c r="BA58" s="8"/>
    </row>
    <row r="59" spans="2:53" customFormat="1">
      <c r="B59" s="28" t="s">
        <v>52</v>
      </c>
      <c r="C59" s="37"/>
      <c r="D59" s="55"/>
      <c r="E59" s="55"/>
      <c r="F59" s="55"/>
      <c r="G59" s="55"/>
      <c r="H59" s="55"/>
      <c r="I59" s="55"/>
      <c r="J59" s="55"/>
      <c r="K59" s="56"/>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21"/>
      <c r="AZ59" s="8"/>
      <c r="BA59" s="8"/>
    </row>
    <row r="60" spans="2:53" customFormat="1">
      <c r="B60" s="74" t="s">
        <v>60</v>
      </c>
      <c r="C60" s="7">
        <v>2017</v>
      </c>
      <c r="D60" s="16">
        <v>276</v>
      </c>
      <c r="E60" s="17"/>
      <c r="F60" s="16" t="s">
        <v>2</v>
      </c>
      <c r="G60" s="17"/>
      <c r="H60" s="16" t="s">
        <v>2</v>
      </c>
      <c r="I60" s="17"/>
      <c r="J60" s="16" t="s">
        <v>2</v>
      </c>
      <c r="K60" s="16"/>
      <c r="L60" s="16" t="s">
        <v>2</v>
      </c>
      <c r="M60" s="17"/>
      <c r="N60" s="16" t="s">
        <v>2</v>
      </c>
      <c r="O60" s="17"/>
      <c r="P60" s="16" t="s">
        <v>2</v>
      </c>
      <c r="Q60" s="17"/>
      <c r="R60" s="16" t="s">
        <v>2</v>
      </c>
      <c r="S60" s="17"/>
      <c r="T60" s="16" t="s">
        <v>2</v>
      </c>
      <c r="U60" s="17"/>
      <c r="V60" s="16" t="s">
        <v>2</v>
      </c>
      <c r="W60" s="17"/>
      <c r="X60" s="16">
        <v>15</v>
      </c>
      <c r="Y60" s="17"/>
      <c r="Z60" s="16" t="s">
        <v>2</v>
      </c>
      <c r="AA60" s="17"/>
      <c r="AB60" s="16" t="s">
        <v>2</v>
      </c>
      <c r="AC60" s="17"/>
      <c r="AD60" s="16" t="s">
        <v>2</v>
      </c>
      <c r="AE60" s="17"/>
      <c r="AF60" s="16" t="s">
        <v>2</v>
      </c>
      <c r="AG60" s="17"/>
      <c r="AH60" s="16" t="s">
        <v>2</v>
      </c>
      <c r="AI60" s="17"/>
      <c r="AJ60" s="16" t="s">
        <v>2</v>
      </c>
      <c r="AK60" s="17"/>
      <c r="AL60" s="16" t="s">
        <v>2</v>
      </c>
      <c r="AM60" s="17"/>
      <c r="AN60" s="16" t="s">
        <v>2</v>
      </c>
      <c r="AO60" s="17"/>
      <c r="AP60" s="16" t="s">
        <v>2</v>
      </c>
      <c r="AQ60" s="17"/>
      <c r="AR60" s="16">
        <v>2650</v>
      </c>
      <c r="AS60" s="17"/>
      <c r="AT60" s="16" t="s">
        <v>2</v>
      </c>
      <c r="AU60" s="17"/>
      <c r="AV60" s="16" t="s">
        <v>2</v>
      </c>
      <c r="AW60" s="17"/>
      <c r="AX60" s="16" t="s">
        <v>2</v>
      </c>
      <c r="AY60" s="21"/>
      <c r="AZ60" s="8"/>
      <c r="BA60" s="8"/>
    </row>
    <row r="61" spans="2:53" customFormat="1">
      <c r="B61" s="6"/>
      <c r="C61" s="7">
        <v>2018</v>
      </c>
      <c r="D61" s="16">
        <v>5</v>
      </c>
      <c r="E61" s="17"/>
      <c r="F61" s="16" t="s">
        <v>2</v>
      </c>
      <c r="G61" s="17"/>
      <c r="H61" s="16" t="s">
        <v>2</v>
      </c>
      <c r="I61" s="17"/>
      <c r="J61" s="16">
        <v>168</v>
      </c>
      <c r="K61" s="16"/>
      <c r="L61" s="16" t="s">
        <v>2</v>
      </c>
      <c r="M61" s="17"/>
      <c r="N61" s="16" t="s">
        <v>2</v>
      </c>
      <c r="O61" s="17"/>
      <c r="P61" s="16" t="s">
        <v>2</v>
      </c>
      <c r="Q61" s="17"/>
      <c r="R61" s="16" t="s">
        <v>2</v>
      </c>
      <c r="S61" s="17"/>
      <c r="T61" s="16" t="s">
        <v>2</v>
      </c>
      <c r="U61" s="17"/>
      <c r="V61" s="16" t="s">
        <v>2</v>
      </c>
      <c r="W61" s="17"/>
      <c r="X61" s="16" t="s">
        <v>2</v>
      </c>
      <c r="Y61" s="17"/>
      <c r="Z61" s="16" t="s">
        <v>2</v>
      </c>
      <c r="AA61" s="17"/>
      <c r="AB61" s="16" t="s">
        <v>2</v>
      </c>
      <c r="AC61" s="17"/>
      <c r="AD61" s="16" t="s">
        <v>2</v>
      </c>
      <c r="AE61" s="17"/>
      <c r="AF61" s="16" t="s">
        <v>2</v>
      </c>
      <c r="AG61" s="17"/>
      <c r="AH61" s="16" t="s">
        <v>2</v>
      </c>
      <c r="AI61" s="17"/>
      <c r="AJ61" s="16" t="s">
        <v>2</v>
      </c>
      <c r="AK61" s="17"/>
      <c r="AL61" s="16" t="s">
        <v>2</v>
      </c>
      <c r="AM61" s="17"/>
      <c r="AN61" s="16" t="s">
        <v>2</v>
      </c>
      <c r="AO61" s="17"/>
      <c r="AP61" s="16" t="s">
        <v>2</v>
      </c>
      <c r="AQ61" s="17"/>
      <c r="AR61" s="16">
        <v>7</v>
      </c>
      <c r="AS61" s="17"/>
      <c r="AT61" s="16" t="s">
        <v>2</v>
      </c>
      <c r="AU61" s="17"/>
      <c r="AV61" s="16" t="s">
        <v>2</v>
      </c>
      <c r="AW61" s="17"/>
      <c r="AX61" s="16" t="s">
        <v>2</v>
      </c>
      <c r="AY61" s="21"/>
      <c r="AZ61" s="8"/>
      <c r="BA61" s="8"/>
    </row>
    <row r="62" spans="2:53" customFormat="1">
      <c r="B62" s="6"/>
      <c r="C62" s="7">
        <v>2019</v>
      </c>
      <c r="D62" s="16" t="s">
        <v>2</v>
      </c>
      <c r="E62" s="17"/>
      <c r="F62" s="16" t="s">
        <v>2</v>
      </c>
      <c r="G62" s="17"/>
      <c r="H62" s="16" t="s">
        <v>2</v>
      </c>
      <c r="I62" s="17"/>
      <c r="J62" s="16" t="s">
        <v>3</v>
      </c>
      <c r="K62" s="16"/>
      <c r="L62" s="16" t="s">
        <v>2</v>
      </c>
      <c r="M62" s="17"/>
      <c r="N62" s="16" t="s">
        <v>2</v>
      </c>
      <c r="O62" s="17"/>
      <c r="P62" s="16" t="s">
        <v>2</v>
      </c>
      <c r="Q62" s="17"/>
      <c r="R62" s="16" t="s">
        <v>2</v>
      </c>
      <c r="S62" s="17"/>
      <c r="T62" s="16" t="s">
        <v>2</v>
      </c>
      <c r="U62" s="17"/>
      <c r="V62" s="16" t="s">
        <v>2</v>
      </c>
      <c r="W62" s="17"/>
      <c r="X62" s="16" t="s">
        <v>2</v>
      </c>
      <c r="Y62" s="17"/>
      <c r="Z62" s="16" t="s">
        <v>2</v>
      </c>
      <c r="AA62" s="17"/>
      <c r="AB62" s="16" t="s">
        <v>2</v>
      </c>
      <c r="AC62" s="17"/>
      <c r="AD62" s="16" t="s">
        <v>2</v>
      </c>
      <c r="AE62" s="17"/>
      <c r="AF62" s="16" t="s">
        <v>2</v>
      </c>
      <c r="AG62" s="17"/>
      <c r="AH62" s="16" t="s">
        <v>2</v>
      </c>
      <c r="AI62" s="17"/>
      <c r="AJ62" s="16" t="s">
        <v>2</v>
      </c>
      <c r="AK62" s="17"/>
      <c r="AL62" s="16" t="s">
        <v>2</v>
      </c>
      <c r="AM62" s="17"/>
      <c r="AN62" s="16" t="s">
        <v>2</v>
      </c>
      <c r="AO62" s="17"/>
      <c r="AP62" s="16" t="s">
        <v>2</v>
      </c>
      <c r="AQ62" s="17"/>
      <c r="AR62" s="16" t="s">
        <v>3</v>
      </c>
      <c r="AS62" s="17"/>
      <c r="AT62" s="16" t="s">
        <v>2</v>
      </c>
      <c r="AU62" s="17"/>
      <c r="AV62" s="16" t="s">
        <v>2</v>
      </c>
      <c r="AW62" s="17"/>
      <c r="AX62" s="16" t="s">
        <v>2</v>
      </c>
      <c r="AY62" s="21"/>
      <c r="AZ62" s="8"/>
      <c r="BA62" s="8"/>
    </row>
    <row r="63" spans="2:53" customFormat="1">
      <c r="B63" s="6"/>
      <c r="C63" s="7">
        <v>2020</v>
      </c>
      <c r="D63" s="16" t="s">
        <v>2</v>
      </c>
      <c r="E63" s="17"/>
      <c r="F63" s="16" t="s">
        <v>2</v>
      </c>
      <c r="G63" s="17"/>
      <c r="H63" s="16" t="s">
        <v>2</v>
      </c>
      <c r="I63" s="17"/>
      <c r="J63" s="16" t="s">
        <v>3</v>
      </c>
      <c r="K63" s="16"/>
      <c r="L63" s="16" t="s">
        <v>2</v>
      </c>
      <c r="M63" s="17"/>
      <c r="N63" s="16" t="s">
        <v>2</v>
      </c>
      <c r="O63" s="17"/>
      <c r="P63" s="16" t="s">
        <v>2</v>
      </c>
      <c r="Q63" s="17"/>
      <c r="R63" s="16" t="s">
        <v>2</v>
      </c>
      <c r="S63" s="17"/>
      <c r="T63" s="16" t="s">
        <v>2</v>
      </c>
      <c r="U63" s="17"/>
      <c r="V63" s="16" t="s">
        <v>2</v>
      </c>
      <c r="W63" s="17"/>
      <c r="X63" s="16" t="s">
        <v>2</v>
      </c>
      <c r="Y63" s="17"/>
      <c r="Z63" s="16" t="s">
        <v>2</v>
      </c>
      <c r="AA63" s="17"/>
      <c r="AB63" s="16" t="s">
        <v>2</v>
      </c>
      <c r="AC63" s="17"/>
      <c r="AD63" s="16" t="s">
        <v>2</v>
      </c>
      <c r="AE63" s="17"/>
      <c r="AF63" s="16" t="s">
        <v>2</v>
      </c>
      <c r="AG63" s="17"/>
      <c r="AH63" s="16" t="s">
        <v>2</v>
      </c>
      <c r="AI63" s="17"/>
      <c r="AJ63" s="16" t="s">
        <v>2</v>
      </c>
      <c r="AK63" s="17"/>
      <c r="AL63" s="16" t="s">
        <v>2</v>
      </c>
      <c r="AM63" s="17"/>
      <c r="AN63" s="16" t="s">
        <v>2</v>
      </c>
      <c r="AO63" s="17"/>
      <c r="AP63" s="16" t="s">
        <v>2</v>
      </c>
      <c r="AQ63" s="17"/>
      <c r="AR63" s="16" t="s">
        <v>2</v>
      </c>
      <c r="AS63" s="17"/>
      <c r="AT63" s="16" t="s">
        <v>2</v>
      </c>
      <c r="AU63" s="17"/>
      <c r="AV63" s="16" t="s">
        <v>2</v>
      </c>
      <c r="AW63" s="17"/>
      <c r="AX63" s="16" t="s">
        <v>2</v>
      </c>
      <c r="AY63" s="21"/>
      <c r="AZ63" s="8"/>
      <c r="BA63" s="8"/>
    </row>
    <row r="64" spans="2:53" customFormat="1">
      <c r="B64" s="6"/>
      <c r="C64" s="7">
        <v>2021</v>
      </c>
      <c r="D64" s="16" t="s">
        <v>2</v>
      </c>
      <c r="E64" s="16"/>
      <c r="F64" s="16" t="s">
        <v>2</v>
      </c>
      <c r="G64" s="16"/>
      <c r="H64" s="16" t="s">
        <v>2</v>
      </c>
      <c r="I64" s="16"/>
      <c r="J64" s="16" t="s">
        <v>3</v>
      </c>
      <c r="K64" s="16"/>
      <c r="L64" s="16" t="s">
        <v>2</v>
      </c>
      <c r="M64" s="16"/>
      <c r="N64" s="16" t="s">
        <v>2</v>
      </c>
      <c r="O64" s="16"/>
      <c r="P64" s="16" t="s">
        <v>2</v>
      </c>
      <c r="Q64" s="16"/>
      <c r="R64" s="16" t="s">
        <v>2</v>
      </c>
      <c r="S64" s="16"/>
      <c r="T64" s="16" t="s">
        <v>3</v>
      </c>
      <c r="U64" s="16"/>
      <c r="V64" s="16" t="s">
        <v>2</v>
      </c>
      <c r="W64" s="16"/>
      <c r="X64" s="16" t="s">
        <v>2</v>
      </c>
      <c r="Y64" s="16"/>
      <c r="Z64" s="16" t="s">
        <v>2</v>
      </c>
      <c r="AA64" s="16"/>
      <c r="AB64" s="16" t="s">
        <v>2</v>
      </c>
      <c r="AC64" s="16"/>
      <c r="AD64" s="16" t="s">
        <v>2</v>
      </c>
      <c r="AE64" s="16"/>
      <c r="AF64" s="16" t="s">
        <v>2</v>
      </c>
      <c r="AG64" s="16"/>
      <c r="AH64" s="16" t="s">
        <v>2</v>
      </c>
      <c r="AI64" s="16"/>
      <c r="AJ64" s="16" t="s">
        <v>2</v>
      </c>
      <c r="AK64" s="16"/>
      <c r="AL64" s="16" t="s">
        <v>2</v>
      </c>
      <c r="AM64" s="16"/>
      <c r="AN64" s="16" t="s">
        <v>2</v>
      </c>
      <c r="AO64" s="16"/>
      <c r="AP64" s="16" t="s">
        <v>2</v>
      </c>
      <c r="AQ64" s="16"/>
      <c r="AR64" s="16" t="s">
        <v>2</v>
      </c>
      <c r="AS64" s="16"/>
      <c r="AT64" s="16" t="s">
        <v>2</v>
      </c>
      <c r="AU64" s="16"/>
      <c r="AV64" s="16" t="s">
        <v>2</v>
      </c>
      <c r="AW64" s="16"/>
      <c r="AX64" s="16" t="s">
        <v>2</v>
      </c>
      <c r="AY64" s="21"/>
      <c r="AZ64" s="8"/>
      <c r="BA64" s="8"/>
    </row>
    <row r="65" spans="1:53" customFormat="1">
      <c r="B65" s="74" t="s">
        <v>53</v>
      </c>
      <c r="C65" s="7">
        <v>2017</v>
      </c>
      <c r="D65" s="16" t="s">
        <v>2</v>
      </c>
      <c r="E65" s="17"/>
      <c r="F65" s="16" t="s">
        <v>2</v>
      </c>
      <c r="G65" s="17"/>
      <c r="H65" s="16" t="s">
        <v>2</v>
      </c>
      <c r="I65" s="17"/>
      <c r="J65" s="16" t="s">
        <v>2</v>
      </c>
      <c r="K65" s="16"/>
      <c r="L65" s="16" t="s">
        <v>2</v>
      </c>
      <c r="M65" s="17"/>
      <c r="N65" s="16" t="s">
        <v>2</v>
      </c>
      <c r="O65" s="17"/>
      <c r="P65" s="16" t="s">
        <v>2</v>
      </c>
      <c r="Q65" s="17"/>
      <c r="R65" s="16" t="s">
        <v>2</v>
      </c>
      <c r="S65" s="17"/>
      <c r="T65" s="16" t="s">
        <v>2</v>
      </c>
      <c r="U65" s="17"/>
      <c r="V65" s="16" t="s">
        <v>2</v>
      </c>
      <c r="W65" s="17"/>
      <c r="X65" s="16" t="s">
        <v>2</v>
      </c>
      <c r="Y65" s="17"/>
      <c r="Z65" s="16" t="s">
        <v>2</v>
      </c>
      <c r="AA65" s="17"/>
      <c r="AB65" s="16" t="s">
        <v>2</v>
      </c>
      <c r="AC65" s="17"/>
      <c r="AD65" s="16" t="s">
        <v>2</v>
      </c>
      <c r="AE65" s="17"/>
      <c r="AF65" s="16" t="s">
        <v>2</v>
      </c>
      <c r="AG65" s="17"/>
      <c r="AH65" s="16" t="s">
        <v>2</v>
      </c>
      <c r="AI65" s="17"/>
      <c r="AJ65" s="16" t="s">
        <v>2</v>
      </c>
      <c r="AK65" s="17"/>
      <c r="AL65" s="16" t="s">
        <v>2</v>
      </c>
      <c r="AM65" s="17"/>
      <c r="AN65" s="16" t="s">
        <v>2</v>
      </c>
      <c r="AO65" s="17"/>
      <c r="AP65" s="16" t="s">
        <v>2</v>
      </c>
      <c r="AQ65" s="17"/>
      <c r="AR65" s="16">
        <v>2401</v>
      </c>
      <c r="AS65" s="17"/>
      <c r="AT65" s="16" t="s">
        <v>2</v>
      </c>
      <c r="AU65" s="17"/>
      <c r="AV65" s="16" t="s">
        <v>2</v>
      </c>
      <c r="AW65" s="17"/>
      <c r="AX65" s="16" t="s">
        <v>2</v>
      </c>
      <c r="AY65" s="21"/>
      <c r="AZ65" s="8"/>
      <c r="BA65" s="8"/>
    </row>
    <row r="66" spans="1:53" customFormat="1">
      <c r="B66" s="6"/>
      <c r="C66" s="7">
        <v>2018</v>
      </c>
      <c r="D66" s="16" t="s">
        <v>2</v>
      </c>
      <c r="E66" s="17"/>
      <c r="F66" s="16" t="s">
        <v>2</v>
      </c>
      <c r="G66" s="17"/>
      <c r="H66" s="16" t="s">
        <v>2</v>
      </c>
      <c r="I66" s="17"/>
      <c r="J66" s="16" t="s">
        <v>2</v>
      </c>
      <c r="K66" s="16"/>
      <c r="L66" s="16" t="s">
        <v>2</v>
      </c>
      <c r="M66" s="17"/>
      <c r="N66" s="16" t="s">
        <v>2</v>
      </c>
      <c r="O66" s="17"/>
      <c r="P66" s="16" t="s">
        <v>2</v>
      </c>
      <c r="Q66" s="17"/>
      <c r="R66" s="16" t="s">
        <v>2</v>
      </c>
      <c r="S66" s="17"/>
      <c r="T66" s="16" t="s">
        <v>2</v>
      </c>
      <c r="U66" s="17"/>
      <c r="V66" s="16" t="s">
        <v>2</v>
      </c>
      <c r="W66" s="17"/>
      <c r="X66" s="16" t="s">
        <v>2</v>
      </c>
      <c r="Y66" s="17"/>
      <c r="Z66" s="16" t="s">
        <v>2</v>
      </c>
      <c r="AA66" s="17"/>
      <c r="AB66" s="16" t="s">
        <v>2</v>
      </c>
      <c r="AC66" s="17"/>
      <c r="AD66" s="16" t="s">
        <v>2</v>
      </c>
      <c r="AE66" s="17"/>
      <c r="AF66" s="16" t="s">
        <v>2</v>
      </c>
      <c r="AG66" s="17"/>
      <c r="AH66" s="16" t="s">
        <v>2</v>
      </c>
      <c r="AI66" s="17"/>
      <c r="AJ66" s="16" t="s">
        <v>2</v>
      </c>
      <c r="AK66" s="17"/>
      <c r="AL66" s="16" t="s">
        <v>2</v>
      </c>
      <c r="AM66" s="17"/>
      <c r="AN66" s="16" t="s">
        <v>2</v>
      </c>
      <c r="AO66" s="17"/>
      <c r="AP66" s="16" t="s">
        <v>2</v>
      </c>
      <c r="AQ66" s="17"/>
      <c r="AR66" s="16">
        <v>2642</v>
      </c>
      <c r="AS66" s="17"/>
      <c r="AT66" s="16" t="s">
        <v>2</v>
      </c>
      <c r="AU66" s="17"/>
      <c r="AV66" s="16" t="s">
        <v>2</v>
      </c>
      <c r="AW66" s="17"/>
      <c r="AX66" s="16" t="s">
        <v>2</v>
      </c>
      <c r="AY66" s="21"/>
      <c r="AZ66" s="8"/>
      <c r="BA66" s="8"/>
    </row>
    <row r="67" spans="1:53" customFormat="1">
      <c r="B67" s="6"/>
      <c r="C67" s="7">
        <v>2020</v>
      </c>
      <c r="D67" s="16" t="s">
        <v>2</v>
      </c>
      <c r="E67" s="17"/>
      <c r="F67" s="16" t="s">
        <v>2</v>
      </c>
      <c r="G67" s="17"/>
      <c r="H67" s="16" t="s">
        <v>2</v>
      </c>
      <c r="I67" s="17"/>
      <c r="J67" s="16" t="s">
        <v>2</v>
      </c>
      <c r="K67" s="16"/>
      <c r="L67" s="16" t="s">
        <v>2</v>
      </c>
      <c r="M67" s="17"/>
      <c r="N67" s="16" t="s">
        <v>2</v>
      </c>
      <c r="O67" s="17"/>
      <c r="P67" s="16" t="s">
        <v>2</v>
      </c>
      <c r="Q67" s="17"/>
      <c r="R67" s="16" t="s">
        <v>2</v>
      </c>
      <c r="S67" s="17"/>
      <c r="T67" s="16" t="s">
        <v>2</v>
      </c>
      <c r="U67" s="17"/>
      <c r="V67" s="16" t="s">
        <v>2</v>
      </c>
      <c r="W67" s="17"/>
      <c r="X67" s="16" t="s">
        <v>2</v>
      </c>
      <c r="Y67" s="17"/>
      <c r="Z67" s="16" t="s">
        <v>2</v>
      </c>
      <c r="AA67" s="17"/>
      <c r="AB67" s="16" t="s">
        <v>2</v>
      </c>
      <c r="AC67" s="17"/>
      <c r="AD67" s="16" t="s">
        <v>2</v>
      </c>
      <c r="AE67" s="17"/>
      <c r="AF67" s="16" t="s">
        <v>2</v>
      </c>
      <c r="AG67" s="17"/>
      <c r="AH67" s="16" t="s">
        <v>2</v>
      </c>
      <c r="AI67" s="17"/>
      <c r="AJ67" s="16" t="s">
        <v>2</v>
      </c>
      <c r="AK67" s="17"/>
      <c r="AL67" s="16" t="s">
        <v>2</v>
      </c>
      <c r="AM67" s="17"/>
      <c r="AN67" s="16" t="s">
        <v>2</v>
      </c>
      <c r="AO67" s="17"/>
      <c r="AP67" s="16" t="s">
        <v>2</v>
      </c>
      <c r="AQ67" s="17"/>
      <c r="AR67" s="16">
        <v>2081</v>
      </c>
      <c r="AS67" s="17"/>
      <c r="AT67" s="16" t="s">
        <v>2</v>
      </c>
      <c r="AU67" s="17"/>
      <c r="AV67" s="16" t="s">
        <v>2</v>
      </c>
      <c r="AW67" s="17"/>
      <c r="AX67" s="16" t="s">
        <v>2</v>
      </c>
      <c r="AY67" s="21"/>
      <c r="AZ67" s="8"/>
      <c r="BA67" s="8"/>
    </row>
    <row r="68" spans="1:53" s="2" customFormat="1">
      <c r="A68" s="6"/>
      <c r="B68" s="6"/>
      <c r="C68" s="7">
        <v>2021</v>
      </c>
      <c r="D68" s="16" t="s">
        <v>2</v>
      </c>
      <c r="E68" s="16"/>
      <c r="F68" s="16" t="s">
        <v>2</v>
      </c>
      <c r="G68" s="16"/>
      <c r="H68" s="16" t="s">
        <v>2</v>
      </c>
      <c r="I68" s="16"/>
      <c r="J68" s="16" t="s">
        <v>2</v>
      </c>
      <c r="K68" s="17"/>
      <c r="L68" s="16" t="s">
        <v>2</v>
      </c>
      <c r="M68" s="16"/>
      <c r="N68" s="16" t="s">
        <v>2</v>
      </c>
      <c r="O68" s="16"/>
      <c r="P68" s="16" t="s">
        <v>2</v>
      </c>
      <c r="Q68" s="16"/>
      <c r="R68" s="16" t="s">
        <v>2</v>
      </c>
      <c r="S68" s="16"/>
      <c r="T68" s="16" t="s">
        <v>2</v>
      </c>
      <c r="U68" s="16"/>
      <c r="V68" s="16" t="s">
        <v>2</v>
      </c>
      <c r="W68" s="16"/>
      <c r="X68" s="16" t="s">
        <v>2</v>
      </c>
      <c r="Y68" s="16"/>
      <c r="Z68" s="16" t="s">
        <v>2</v>
      </c>
      <c r="AA68" s="16"/>
      <c r="AB68" s="16" t="s">
        <v>2</v>
      </c>
      <c r="AC68" s="16"/>
      <c r="AD68" s="16" t="s">
        <v>2</v>
      </c>
      <c r="AE68" s="16"/>
      <c r="AF68" s="16" t="s">
        <v>2</v>
      </c>
      <c r="AG68" s="16"/>
      <c r="AH68" s="16" t="s">
        <v>2</v>
      </c>
      <c r="AI68" s="16"/>
      <c r="AJ68" s="16" t="s">
        <v>2</v>
      </c>
      <c r="AK68" s="16"/>
      <c r="AL68" s="16" t="s">
        <v>2</v>
      </c>
      <c r="AM68" s="16"/>
      <c r="AN68" s="16" t="s">
        <v>2</v>
      </c>
      <c r="AO68" s="16"/>
      <c r="AP68" s="16" t="s">
        <v>2</v>
      </c>
      <c r="AQ68" s="16"/>
      <c r="AR68" s="16">
        <v>135</v>
      </c>
      <c r="AS68" s="16"/>
      <c r="AT68" s="16" t="s">
        <v>2</v>
      </c>
      <c r="AU68" s="16"/>
      <c r="AV68" s="16" t="s">
        <v>2</v>
      </c>
      <c r="AW68" s="16"/>
      <c r="AX68" s="16" t="s">
        <v>2</v>
      </c>
      <c r="AY68" s="21"/>
      <c r="AZ68" s="8"/>
      <c r="BA68" s="8"/>
    </row>
    <row r="69" spans="1:53" customFormat="1">
      <c r="B69" s="6" t="s">
        <v>54</v>
      </c>
      <c r="C69" s="7">
        <v>2017</v>
      </c>
      <c r="D69" s="16" t="s">
        <v>2</v>
      </c>
      <c r="E69" s="17"/>
      <c r="F69" s="16" t="s">
        <v>2</v>
      </c>
      <c r="G69" s="17"/>
      <c r="H69" s="16" t="s">
        <v>2</v>
      </c>
      <c r="I69" s="17"/>
      <c r="J69" s="16" t="s">
        <v>2</v>
      </c>
      <c r="K69" s="16"/>
      <c r="L69" s="16" t="s">
        <v>2</v>
      </c>
      <c r="M69" s="17"/>
      <c r="N69" s="16" t="s">
        <v>2</v>
      </c>
      <c r="O69" s="17"/>
      <c r="P69" s="16" t="s">
        <v>2</v>
      </c>
      <c r="Q69" s="17"/>
      <c r="R69" s="16" t="s">
        <v>2</v>
      </c>
      <c r="S69" s="17"/>
      <c r="T69" s="16" t="s">
        <v>2</v>
      </c>
      <c r="U69" s="17"/>
      <c r="V69" s="16" t="s">
        <v>2</v>
      </c>
      <c r="W69" s="17"/>
      <c r="X69" s="16" t="s">
        <v>2</v>
      </c>
      <c r="Y69" s="17"/>
      <c r="Z69" s="16" t="s">
        <v>2</v>
      </c>
      <c r="AA69" s="17"/>
      <c r="AB69" s="16" t="s">
        <v>2</v>
      </c>
      <c r="AC69" s="17"/>
      <c r="AD69" s="16" t="s">
        <v>2</v>
      </c>
      <c r="AE69" s="17"/>
      <c r="AF69" s="16" t="s">
        <v>2</v>
      </c>
      <c r="AG69" s="17"/>
      <c r="AH69" s="16" t="s">
        <v>2</v>
      </c>
      <c r="AI69" s="17"/>
      <c r="AJ69" s="16" t="s">
        <v>2</v>
      </c>
      <c r="AK69" s="17"/>
      <c r="AL69" s="16" t="s">
        <v>2</v>
      </c>
      <c r="AM69" s="17"/>
      <c r="AN69" s="16" t="s">
        <v>2</v>
      </c>
      <c r="AO69" s="17"/>
      <c r="AP69" s="16" t="s">
        <v>2</v>
      </c>
      <c r="AQ69" s="17"/>
      <c r="AR69" s="16">
        <v>10</v>
      </c>
      <c r="AS69" s="17"/>
      <c r="AT69" s="16" t="s">
        <v>2</v>
      </c>
      <c r="AU69" s="17"/>
      <c r="AV69" s="16" t="s">
        <v>2</v>
      </c>
      <c r="AW69" s="17"/>
      <c r="AX69" s="16" t="s">
        <v>2</v>
      </c>
      <c r="AY69" s="21"/>
      <c r="AZ69" s="8"/>
      <c r="BA69" s="8"/>
    </row>
    <row r="70" spans="1:53" customFormat="1">
      <c r="B70" s="6"/>
      <c r="C70" s="7">
        <v>2019</v>
      </c>
      <c r="D70" s="16" t="s">
        <v>2</v>
      </c>
      <c r="E70" s="17"/>
      <c r="F70" s="16" t="s">
        <v>2</v>
      </c>
      <c r="G70" s="17"/>
      <c r="H70" s="16" t="s">
        <v>2</v>
      </c>
      <c r="I70" s="17"/>
      <c r="J70" s="16" t="s">
        <v>2</v>
      </c>
      <c r="K70" s="57"/>
      <c r="L70" s="16" t="s">
        <v>2</v>
      </c>
      <c r="M70" s="17"/>
      <c r="N70" s="16" t="s">
        <v>2</v>
      </c>
      <c r="O70" s="17"/>
      <c r="P70" s="16">
        <v>2975</v>
      </c>
      <c r="Q70" s="17"/>
      <c r="R70" s="16" t="s">
        <v>2</v>
      </c>
      <c r="S70" s="17"/>
      <c r="T70" s="16" t="s">
        <v>2</v>
      </c>
      <c r="U70" s="17"/>
      <c r="V70" s="16" t="s">
        <v>2</v>
      </c>
      <c r="W70" s="17"/>
      <c r="X70" s="16" t="s">
        <v>2</v>
      </c>
      <c r="Y70" s="17"/>
      <c r="Z70" s="16" t="s">
        <v>2</v>
      </c>
      <c r="AA70" s="17"/>
      <c r="AB70" s="16">
        <v>6</v>
      </c>
      <c r="AC70" s="17"/>
      <c r="AD70" s="16" t="s">
        <v>2</v>
      </c>
      <c r="AE70" s="17"/>
      <c r="AF70" s="16" t="s">
        <v>2</v>
      </c>
      <c r="AG70" s="17"/>
      <c r="AH70" s="16" t="s">
        <v>2</v>
      </c>
      <c r="AI70" s="17"/>
      <c r="AJ70" s="16" t="s">
        <v>2</v>
      </c>
      <c r="AK70" s="17"/>
      <c r="AL70" s="16" t="s">
        <v>2</v>
      </c>
      <c r="AM70" s="17"/>
      <c r="AN70" s="16" t="s">
        <v>2</v>
      </c>
      <c r="AO70" s="17"/>
      <c r="AP70" s="16" t="s">
        <v>2</v>
      </c>
      <c r="AQ70" s="17"/>
      <c r="AR70" s="16">
        <v>1</v>
      </c>
      <c r="AS70" s="17"/>
      <c r="AT70" s="16" t="s">
        <v>2</v>
      </c>
      <c r="AU70" s="17"/>
      <c r="AV70" s="16" t="s">
        <v>2</v>
      </c>
      <c r="AW70" s="17"/>
      <c r="AX70" s="16" t="s">
        <v>2</v>
      </c>
      <c r="AY70" s="21"/>
      <c r="AZ70" s="8"/>
      <c r="BA70" s="8"/>
    </row>
    <row r="71" spans="1:53" customFormat="1">
      <c r="B71" s="6" t="s">
        <v>55</v>
      </c>
      <c r="C71" s="7">
        <v>2017</v>
      </c>
      <c r="D71" s="16" t="s">
        <v>2</v>
      </c>
      <c r="E71" s="17"/>
      <c r="F71" s="16" t="s">
        <v>2</v>
      </c>
      <c r="G71" s="17"/>
      <c r="H71" s="16" t="s">
        <v>2</v>
      </c>
      <c r="I71" s="17"/>
      <c r="J71" s="16" t="s">
        <v>3</v>
      </c>
      <c r="K71" s="16"/>
      <c r="L71" s="16" t="s">
        <v>2</v>
      </c>
      <c r="M71" s="17"/>
      <c r="N71" s="16" t="s">
        <v>2</v>
      </c>
      <c r="O71" s="17"/>
      <c r="P71" s="16" t="s">
        <v>2</v>
      </c>
      <c r="Q71" s="17"/>
      <c r="R71" s="16" t="s">
        <v>2</v>
      </c>
      <c r="S71" s="17"/>
      <c r="T71" s="16" t="s">
        <v>2</v>
      </c>
      <c r="U71" s="17"/>
      <c r="V71" s="16" t="s">
        <v>2</v>
      </c>
      <c r="W71" s="17"/>
      <c r="X71" s="16" t="s">
        <v>2</v>
      </c>
      <c r="Y71" s="17"/>
      <c r="Z71" s="16" t="s">
        <v>2</v>
      </c>
      <c r="AA71" s="17"/>
      <c r="AB71" s="16" t="s">
        <v>2</v>
      </c>
      <c r="AC71" s="17"/>
      <c r="AD71" s="16" t="s">
        <v>2</v>
      </c>
      <c r="AE71" s="17"/>
      <c r="AF71" s="16" t="s">
        <v>2</v>
      </c>
      <c r="AG71" s="17"/>
      <c r="AH71" s="16" t="s">
        <v>2</v>
      </c>
      <c r="AI71" s="17"/>
      <c r="AJ71" s="16" t="s">
        <v>2</v>
      </c>
      <c r="AK71" s="17"/>
      <c r="AL71" s="16" t="s">
        <v>2</v>
      </c>
      <c r="AM71" s="17"/>
      <c r="AN71" s="16" t="s">
        <v>2</v>
      </c>
      <c r="AO71" s="17"/>
      <c r="AP71" s="16" t="s">
        <v>2</v>
      </c>
      <c r="AQ71" s="17"/>
      <c r="AR71" s="16" t="s">
        <v>2</v>
      </c>
      <c r="AS71" s="17"/>
      <c r="AT71" s="16" t="s">
        <v>2</v>
      </c>
      <c r="AU71" s="17"/>
      <c r="AV71" s="16" t="s">
        <v>2</v>
      </c>
      <c r="AW71" s="17"/>
      <c r="AX71" s="16" t="s">
        <v>2</v>
      </c>
      <c r="AY71" s="21"/>
      <c r="AZ71" s="8"/>
      <c r="BA71" s="8"/>
    </row>
    <row r="72" spans="1:53" customFormat="1">
      <c r="B72" s="6"/>
      <c r="C72" s="7">
        <v>2018</v>
      </c>
      <c r="D72" s="16" t="s">
        <v>2</v>
      </c>
      <c r="E72" s="17"/>
      <c r="F72" s="16" t="s">
        <v>2</v>
      </c>
      <c r="G72" s="17"/>
      <c r="H72" s="16" t="s">
        <v>2</v>
      </c>
      <c r="I72" s="17"/>
      <c r="J72" s="16" t="s">
        <v>2</v>
      </c>
      <c r="K72" s="16"/>
      <c r="L72" s="16" t="s">
        <v>2</v>
      </c>
      <c r="M72" s="17"/>
      <c r="N72" s="16" t="s">
        <v>2</v>
      </c>
      <c r="O72" s="17"/>
      <c r="P72" s="16">
        <v>3</v>
      </c>
      <c r="Q72" s="17"/>
      <c r="R72" s="16" t="s">
        <v>2</v>
      </c>
      <c r="S72" s="17"/>
      <c r="T72" s="16" t="s">
        <v>2</v>
      </c>
      <c r="U72" s="17"/>
      <c r="V72" s="16" t="s">
        <v>2</v>
      </c>
      <c r="W72" s="17"/>
      <c r="X72" s="16" t="s">
        <v>2</v>
      </c>
      <c r="Y72" s="17"/>
      <c r="Z72" s="16" t="s">
        <v>2</v>
      </c>
      <c r="AA72" s="17"/>
      <c r="AB72" s="16" t="s">
        <v>2</v>
      </c>
      <c r="AC72" s="17"/>
      <c r="AD72" s="16" t="s">
        <v>2</v>
      </c>
      <c r="AE72" s="17"/>
      <c r="AF72" s="16" t="s">
        <v>2</v>
      </c>
      <c r="AG72" s="17"/>
      <c r="AH72" s="16" t="s">
        <v>2</v>
      </c>
      <c r="AI72" s="17"/>
      <c r="AJ72" s="16" t="s">
        <v>2</v>
      </c>
      <c r="AK72" s="17"/>
      <c r="AL72" s="16" t="s">
        <v>2</v>
      </c>
      <c r="AM72" s="17"/>
      <c r="AN72" s="16" t="s">
        <v>2</v>
      </c>
      <c r="AO72" s="17"/>
      <c r="AP72" s="16" t="s">
        <v>2</v>
      </c>
      <c r="AQ72" s="17"/>
      <c r="AR72" s="16">
        <v>2506</v>
      </c>
      <c r="AS72" s="17"/>
      <c r="AT72" s="16" t="s">
        <v>2</v>
      </c>
      <c r="AU72" s="17"/>
      <c r="AV72" s="16" t="s">
        <v>3</v>
      </c>
      <c r="AW72" s="17"/>
      <c r="AX72" s="16" t="s">
        <v>2</v>
      </c>
      <c r="AY72" s="21"/>
      <c r="AZ72" s="8"/>
      <c r="BA72" s="8"/>
    </row>
    <row r="73" spans="1:53" customFormat="1">
      <c r="B73" s="6"/>
      <c r="C73" s="7">
        <v>2019</v>
      </c>
      <c r="D73" s="16" t="s">
        <v>2</v>
      </c>
      <c r="E73" s="17"/>
      <c r="F73" s="16" t="s">
        <v>2</v>
      </c>
      <c r="G73" s="17"/>
      <c r="H73" s="16" t="s">
        <v>2</v>
      </c>
      <c r="I73" s="17"/>
      <c r="J73" s="16">
        <v>11</v>
      </c>
      <c r="K73" s="16"/>
      <c r="L73" s="16" t="s">
        <v>2</v>
      </c>
      <c r="M73" s="17"/>
      <c r="N73" s="16" t="s">
        <v>2</v>
      </c>
      <c r="O73" s="17"/>
      <c r="P73" s="16" t="s">
        <v>2</v>
      </c>
      <c r="Q73" s="17"/>
      <c r="R73" s="16" t="s">
        <v>2</v>
      </c>
      <c r="S73" s="17"/>
      <c r="T73" s="16" t="s">
        <v>2</v>
      </c>
      <c r="U73" s="17"/>
      <c r="V73" s="16" t="s">
        <v>2</v>
      </c>
      <c r="W73" s="17"/>
      <c r="X73" s="16" t="s">
        <v>2</v>
      </c>
      <c r="Y73" s="17"/>
      <c r="Z73" s="16" t="s">
        <v>2</v>
      </c>
      <c r="AA73" s="17"/>
      <c r="AB73" s="16" t="s">
        <v>2</v>
      </c>
      <c r="AC73" s="17"/>
      <c r="AD73" s="16" t="s">
        <v>2</v>
      </c>
      <c r="AE73" s="17"/>
      <c r="AF73" s="16" t="s">
        <v>2</v>
      </c>
      <c r="AG73" s="17"/>
      <c r="AH73" s="16" t="s">
        <v>2</v>
      </c>
      <c r="AI73" s="17"/>
      <c r="AJ73" s="16" t="s">
        <v>2</v>
      </c>
      <c r="AK73" s="17"/>
      <c r="AL73" s="16" t="s">
        <v>2</v>
      </c>
      <c r="AM73" s="17"/>
      <c r="AN73" s="16" t="s">
        <v>2</v>
      </c>
      <c r="AO73" s="17"/>
      <c r="AP73" s="16" t="s">
        <v>2</v>
      </c>
      <c r="AQ73" s="17"/>
      <c r="AR73" s="16">
        <v>7750</v>
      </c>
      <c r="AS73" s="17"/>
      <c r="AT73" s="16" t="s">
        <v>2</v>
      </c>
      <c r="AU73" s="17"/>
      <c r="AV73" s="16" t="s">
        <v>2</v>
      </c>
      <c r="AW73" s="17"/>
      <c r="AX73" s="16" t="s">
        <v>2</v>
      </c>
      <c r="AY73" s="21"/>
      <c r="AZ73" s="8"/>
      <c r="BA73" s="8"/>
    </row>
    <row r="74" spans="1:53" customFormat="1">
      <c r="B74" s="6"/>
      <c r="C74" s="7">
        <v>2020</v>
      </c>
      <c r="D74" s="16" t="s">
        <v>2</v>
      </c>
      <c r="E74" s="17"/>
      <c r="F74" s="16" t="s">
        <v>2</v>
      </c>
      <c r="G74" s="17"/>
      <c r="H74" s="16" t="s">
        <v>2</v>
      </c>
      <c r="I74" s="17"/>
      <c r="J74" s="16" t="s">
        <v>2</v>
      </c>
      <c r="K74" s="16"/>
      <c r="L74" s="16" t="s">
        <v>2</v>
      </c>
      <c r="M74" s="17"/>
      <c r="N74" s="16" t="s">
        <v>2</v>
      </c>
      <c r="O74" s="17"/>
      <c r="P74" s="16" t="s">
        <v>2</v>
      </c>
      <c r="Q74" s="17"/>
      <c r="R74" s="16" t="s">
        <v>2</v>
      </c>
      <c r="S74" s="17"/>
      <c r="T74" s="16" t="s">
        <v>2</v>
      </c>
      <c r="U74" s="17"/>
      <c r="V74" s="16" t="s">
        <v>2</v>
      </c>
      <c r="W74" s="17"/>
      <c r="X74" s="16" t="s">
        <v>2</v>
      </c>
      <c r="Y74" s="17"/>
      <c r="Z74" s="16" t="s">
        <v>2</v>
      </c>
      <c r="AA74" s="17"/>
      <c r="AB74" s="16" t="s">
        <v>2</v>
      </c>
      <c r="AC74" s="17"/>
      <c r="AD74" s="16" t="s">
        <v>2</v>
      </c>
      <c r="AE74" s="17"/>
      <c r="AF74" s="16" t="s">
        <v>2</v>
      </c>
      <c r="AG74" s="17"/>
      <c r="AH74" s="16" t="s">
        <v>2</v>
      </c>
      <c r="AI74" s="17"/>
      <c r="AJ74" s="16" t="s">
        <v>2</v>
      </c>
      <c r="AK74" s="17"/>
      <c r="AL74" s="16" t="s">
        <v>2</v>
      </c>
      <c r="AM74" s="17"/>
      <c r="AN74" s="16" t="s">
        <v>2</v>
      </c>
      <c r="AO74" s="17"/>
      <c r="AP74" s="16" t="s">
        <v>2</v>
      </c>
      <c r="AQ74" s="17"/>
      <c r="AR74" s="16">
        <v>7788</v>
      </c>
      <c r="AS74" s="17"/>
      <c r="AT74" s="16" t="s">
        <v>2</v>
      </c>
      <c r="AU74" s="17"/>
      <c r="AV74" s="16" t="s">
        <v>2</v>
      </c>
      <c r="AW74" s="17"/>
      <c r="AX74" s="16" t="s">
        <v>2</v>
      </c>
      <c r="AY74" s="21"/>
      <c r="AZ74" s="8"/>
      <c r="BA74" s="8"/>
    </row>
    <row r="75" spans="1:53" s="3" customFormat="1">
      <c r="B75" s="6"/>
      <c r="C75" s="7">
        <v>2021</v>
      </c>
      <c r="D75" s="16" t="s">
        <v>2</v>
      </c>
      <c r="E75" s="16"/>
      <c r="F75" s="16" t="s">
        <v>2</v>
      </c>
      <c r="G75" s="16"/>
      <c r="H75" s="16" t="s">
        <v>2</v>
      </c>
      <c r="I75" s="16"/>
      <c r="J75" s="16" t="s">
        <v>3</v>
      </c>
      <c r="K75" s="16"/>
      <c r="L75" s="16" t="s">
        <v>2</v>
      </c>
      <c r="M75" s="16"/>
      <c r="N75" s="16" t="s">
        <v>2</v>
      </c>
      <c r="O75" s="16"/>
      <c r="P75" s="16" t="s">
        <v>2</v>
      </c>
      <c r="Q75" s="16"/>
      <c r="R75" s="16" t="s">
        <v>2</v>
      </c>
      <c r="S75" s="16"/>
      <c r="T75" s="16" t="s">
        <v>2</v>
      </c>
      <c r="U75" s="16"/>
      <c r="V75" s="16" t="s">
        <v>2</v>
      </c>
      <c r="W75" s="16"/>
      <c r="X75" s="16" t="s">
        <v>2</v>
      </c>
      <c r="Y75" s="16"/>
      <c r="Z75" s="16" t="s">
        <v>2</v>
      </c>
      <c r="AA75" s="16"/>
      <c r="AB75" s="16" t="s">
        <v>2</v>
      </c>
      <c r="AC75" s="16"/>
      <c r="AD75" s="16" t="s">
        <v>2</v>
      </c>
      <c r="AE75" s="16"/>
      <c r="AF75" s="16" t="s">
        <v>2</v>
      </c>
      <c r="AG75" s="16"/>
      <c r="AH75" s="16" t="s">
        <v>2</v>
      </c>
      <c r="AI75" s="16"/>
      <c r="AJ75" s="16" t="s">
        <v>2</v>
      </c>
      <c r="AK75" s="16"/>
      <c r="AL75" s="16" t="s">
        <v>2</v>
      </c>
      <c r="AM75" s="16"/>
      <c r="AN75" s="16" t="s">
        <v>2</v>
      </c>
      <c r="AO75" s="16"/>
      <c r="AP75" s="16" t="s">
        <v>2</v>
      </c>
      <c r="AQ75" s="16"/>
      <c r="AR75" s="16">
        <v>5865</v>
      </c>
      <c r="AS75" s="16"/>
      <c r="AT75" s="16" t="s">
        <v>2</v>
      </c>
      <c r="AU75" s="16"/>
      <c r="AV75" s="16" t="s">
        <v>2</v>
      </c>
      <c r="AW75" s="16"/>
      <c r="AX75" s="16" t="s">
        <v>2</v>
      </c>
      <c r="AY75" s="21"/>
      <c r="AZ75" s="8"/>
      <c r="BA75" s="8"/>
    </row>
    <row r="76" spans="1:53" customFormat="1">
      <c r="B76" s="6" t="s">
        <v>56</v>
      </c>
      <c r="C76" s="7">
        <v>2017</v>
      </c>
      <c r="D76" s="16">
        <v>95</v>
      </c>
      <c r="E76" s="17"/>
      <c r="F76" s="16" t="s">
        <v>2</v>
      </c>
      <c r="G76" s="17"/>
      <c r="H76" s="16" t="s">
        <v>2</v>
      </c>
      <c r="I76" s="17"/>
      <c r="J76" s="16" t="s">
        <v>2</v>
      </c>
      <c r="K76" s="16"/>
      <c r="L76" s="16" t="s">
        <v>2</v>
      </c>
      <c r="M76" s="17"/>
      <c r="N76" s="16" t="s">
        <v>2</v>
      </c>
      <c r="O76" s="17"/>
      <c r="P76" s="16" t="s">
        <v>2</v>
      </c>
      <c r="Q76" s="17"/>
      <c r="R76" s="16" t="s">
        <v>2</v>
      </c>
      <c r="S76" s="17"/>
      <c r="T76" s="16" t="s">
        <v>2</v>
      </c>
      <c r="U76" s="17"/>
      <c r="V76" s="16" t="s">
        <v>2</v>
      </c>
      <c r="W76" s="17"/>
      <c r="X76" s="16" t="s">
        <v>2</v>
      </c>
      <c r="Y76" s="17"/>
      <c r="Z76" s="16" t="s">
        <v>2</v>
      </c>
      <c r="AA76" s="17"/>
      <c r="AB76" s="16" t="s">
        <v>2</v>
      </c>
      <c r="AC76" s="17"/>
      <c r="AD76" s="16" t="s">
        <v>2</v>
      </c>
      <c r="AE76" s="17"/>
      <c r="AF76" s="16" t="s">
        <v>2</v>
      </c>
      <c r="AG76" s="17"/>
      <c r="AH76" s="16" t="s">
        <v>2</v>
      </c>
      <c r="AI76" s="17"/>
      <c r="AJ76" s="16" t="s">
        <v>2</v>
      </c>
      <c r="AK76" s="17"/>
      <c r="AL76" s="16" t="s">
        <v>2</v>
      </c>
      <c r="AM76" s="17"/>
      <c r="AN76" s="16" t="s">
        <v>2</v>
      </c>
      <c r="AO76" s="17"/>
      <c r="AP76" s="16" t="s">
        <v>2</v>
      </c>
      <c r="AQ76" s="17"/>
      <c r="AR76" s="16">
        <v>97889</v>
      </c>
      <c r="AS76" s="17"/>
      <c r="AT76" s="16" t="s">
        <v>2</v>
      </c>
      <c r="AU76" s="17"/>
      <c r="AV76" s="16" t="s">
        <v>2</v>
      </c>
      <c r="AW76" s="17"/>
      <c r="AX76" s="16" t="s">
        <v>2</v>
      </c>
      <c r="AY76" s="21"/>
      <c r="AZ76" s="8"/>
      <c r="BA76" s="8"/>
    </row>
    <row r="77" spans="1:53" customFormat="1">
      <c r="B77" s="6"/>
      <c r="C77" s="7">
        <v>2018</v>
      </c>
      <c r="D77" s="16">
        <v>38</v>
      </c>
      <c r="E77" s="17"/>
      <c r="F77" s="16" t="s">
        <v>2</v>
      </c>
      <c r="G77" s="17"/>
      <c r="H77" s="16" t="s">
        <v>2</v>
      </c>
      <c r="I77" s="17"/>
      <c r="J77" s="16" t="s">
        <v>2</v>
      </c>
      <c r="K77" s="16"/>
      <c r="L77" s="16" t="s">
        <v>2</v>
      </c>
      <c r="M77" s="17"/>
      <c r="N77" s="16" t="s">
        <v>2</v>
      </c>
      <c r="O77" s="17"/>
      <c r="P77" s="16" t="s">
        <v>2</v>
      </c>
      <c r="Q77" s="17"/>
      <c r="R77" s="16" t="s">
        <v>2</v>
      </c>
      <c r="S77" s="17"/>
      <c r="T77" s="16" t="s">
        <v>2</v>
      </c>
      <c r="U77" s="17"/>
      <c r="V77" s="16" t="s">
        <v>2</v>
      </c>
      <c r="W77" s="17"/>
      <c r="X77" s="16" t="s">
        <v>2</v>
      </c>
      <c r="Y77" s="17"/>
      <c r="Z77" s="16" t="s">
        <v>2</v>
      </c>
      <c r="AA77" s="17"/>
      <c r="AB77" s="16" t="s">
        <v>2</v>
      </c>
      <c r="AC77" s="17"/>
      <c r="AD77" s="16" t="s">
        <v>2</v>
      </c>
      <c r="AE77" s="17"/>
      <c r="AF77" s="16" t="s">
        <v>2</v>
      </c>
      <c r="AG77" s="17"/>
      <c r="AH77" s="16" t="s">
        <v>2</v>
      </c>
      <c r="AI77" s="17"/>
      <c r="AJ77" s="16" t="s">
        <v>2</v>
      </c>
      <c r="AK77" s="17"/>
      <c r="AL77" s="16" t="s">
        <v>2</v>
      </c>
      <c r="AM77" s="17"/>
      <c r="AN77" s="16" t="s">
        <v>2</v>
      </c>
      <c r="AO77" s="17"/>
      <c r="AP77" s="16" t="s">
        <v>2</v>
      </c>
      <c r="AQ77" s="17"/>
      <c r="AR77" s="16">
        <v>70444</v>
      </c>
      <c r="AS77" s="17"/>
      <c r="AT77" s="16" t="s">
        <v>2</v>
      </c>
      <c r="AU77" s="17"/>
      <c r="AV77" s="16" t="s">
        <v>2</v>
      </c>
      <c r="AW77" s="17"/>
      <c r="AX77" s="16" t="s">
        <v>2</v>
      </c>
      <c r="AY77" s="21"/>
      <c r="AZ77" s="8"/>
      <c r="BA77" s="8"/>
    </row>
    <row r="78" spans="1:53" customFormat="1">
      <c r="B78" s="6"/>
      <c r="C78" s="7">
        <v>2019</v>
      </c>
      <c r="D78" s="16" t="s">
        <v>2</v>
      </c>
      <c r="E78" s="17"/>
      <c r="F78" s="16" t="s">
        <v>2</v>
      </c>
      <c r="G78" s="17"/>
      <c r="H78" s="16" t="s">
        <v>2</v>
      </c>
      <c r="I78" s="17"/>
      <c r="J78" s="16" t="s">
        <v>2</v>
      </c>
      <c r="K78" s="16"/>
      <c r="L78" s="16" t="s">
        <v>2</v>
      </c>
      <c r="M78" s="17"/>
      <c r="N78" s="16" t="s">
        <v>2</v>
      </c>
      <c r="O78" s="17"/>
      <c r="P78" s="16" t="s">
        <v>2</v>
      </c>
      <c r="Q78" s="17"/>
      <c r="R78" s="16" t="s">
        <v>2</v>
      </c>
      <c r="S78" s="17"/>
      <c r="T78" s="16" t="s">
        <v>2</v>
      </c>
      <c r="U78" s="17"/>
      <c r="V78" s="16" t="s">
        <v>2</v>
      </c>
      <c r="W78" s="17"/>
      <c r="X78" s="16" t="s">
        <v>2</v>
      </c>
      <c r="Y78" s="17"/>
      <c r="Z78" s="16" t="s">
        <v>2</v>
      </c>
      <c r="AA78" s="17"/>
      <c r="AB78" s="16" t="s">
        <v>2</v>
      </c>
      <c r="AC78" s="17"/>
      <c r="AD78" s="16" t="s">
        <v>2</v>
      </c>
      <c r="AE78" s="17"/>
      <c r="AF78" s="16" t="s">
        <v>2</v>
      </c>
      <c r="AG78" s="17"/>
      <c r="AH78" s="16" t="s">
        <v>2</v>
      </c>
      <c r="AI78" s="17"/>
      <c r="AJ78" s="16" t="s">
        <v>2</v>
      </c>
      <c r="AK78" s="17"/>
      <c r="AL78" s="16" t="s">
        <v>2</v>
      </c>
      <c r="AM78" s="17"/>
      <c r="AN78" s="16" t="s">
        <v>2</v>
      </c>
      <c r="AO78" s="17"/>
      <c r="AP78" s="16" t="s">
        <v>2</v>
      </c>
      <c r="AQ78" s="17"/>
      <c r="AR78" s="16">
        <v>46626</v>
      </c>
      <c r="AS78" s="17"/>
      <c r="AT78" s="16" t="s">
        <v>2</v>
      </c>
      <c r="AU78" s="17"/>
      <c r="AV78" s="16" t="s">
        <v>2</v>
      </c>
      <c r="AW78" s="17"/>
      <c r="AX78" s="16" t="s">
        <v>2</v>
      </c>
      <c r="AY78" s="21"/>
      <c r="AZ78" s="8"/>
      <c r="BA78" s="8"/>
    </row>
    <row r="79" spans="1:53" customFormat="1">
      <c r="B79" s="6"/>
      <c r="C79" s="7">
        <v>2020</v>
      </c>
      <c r="D79" s="16">
        <v>1893</v>
      </c>
      <c r="E79" s="17"/>
      <c r="F79" s="16" t="s">
        <v>2</v>
      </c>
      <c r="G79" s="17"/>
      <c r="H79" s="16" t="s">
        <v>2</v>
      </c>
      <c r="I79" s="17"/>
      <c r="J79" s="16" t="s">
        <v>2</v>
      </c>
      <c r="K79" s="17"/>
      <c r="L79" s="16" t="s">
        <v>2</v>
      </c>
      <c r="M79" s="17"/>
      <c r="N79" s="16" t="s">
        <v>2</v>
      </c>
      <c r="O79" s="17"/>
      <c r="P79" s="16" t="s">
        <v>2</v>
      </c>
      <c r="Q79" s="17"/>
      <c r="R79" s="16" t="s">
        <v>2</v>
      </c>
      <c r="S79" s="17"/>
      <c r="T79" s="16" t="s">
        <v>2</v>
      </c>
      <c r="U79" s="17"/>
      <c r="V79" s="16" t="s">
        <v>2</v>
      </c>
      <c r="W79" s="17"/>
      <c r="X79" s="16" t="s">
        <v>2</v>
      </c>
      <c r="Y79" s="17"/>
      <c r="Z79" s="16" t="s">
        <v>2</v>
      </c>
      <c r="AA79" s="17"/>
      <c r="AB79" s="16" t="s">
        <v>2</v>
      </c>
      <c r="AC79" s="17"/>
      <c r="AD79" s="16" t="s">
        <v>2</v>
      </c>
      <c r="AE79" s="17"/>
      <c r="AF79" s="16" t="s">
        <v>2</v>
      </c>
      <c r="AG79" s="17"/>
      <c r="AH79" s="16" t="s">
        <v>2</v>
      </c>
      <c r="AI79" s="17"/>
      <c r="AJ79" s="16" t="s">
        <v>2</v>
      </c>
      <c r="AK79" s="17"/>
      <c r="AL79" s="16" t="s">
        <v>2</v>
      </c>
      <c r="AM79" s="17"/>
      <c r="AN79" s="16" t="s">
        <v>2</v>
      </c>
      <c r="AO79" s="17"/>
      <c r="AP79" s="16" t="s">
        <v>2</v>
      </c>
      <c r="AQ79" s="17"/>
      <c r="AR79" s="16">
        <v>64597</v>
      </c>
      <c r="AS79" s="17"/>
      <c r="AT79" s="16" t="s">
        <v>2</v>
      </c>
      <c r="AU79" s="17"/>
      <c r="AV79" s="16" t="s">
        <v>2</v>
      </c>
      <c r="AW79" s="17"/>
      <c r="AX79" s="16" t="s">
        <v>2</v>
      </c>
      <c r="AY79" s="21"/>
      <c r="AZ79" s="8"/>
      <c r="BA79" s="8"/>
    </row>
    <row r="80" spans="1:53" customFormat="1">
      <c r="B80" s="6"/>
      <c r="C80" s="7">
        <v>2021</v>
      </c>
      <c r="D80" s="16" t="s">
        <v>2</v>
      </c>
      <c r="E80" s="16"/>
      <c r="F80" s="16" t="s">
        <v>2</v>
      </c>
      <c r="G80" s="16"/>
      <c r="H80" s="16" t="s">
        <v>2</v>
      </c>
      <c r="I80" s="16"/>
      <c r="J80" s="16" t="s">
        <v>2</v>
      </c>
      <c r="K80" s="16"/>
      <c r="L80" s="16" t="s">
        <v>2</v>
      </c>
      <c r="M80" s="16"/>
      <c r="N80" s="16" t="s">
        <v>2</v>
      </c>
      <c r="O80" s="16"/>
      <c r="P80" s="16" t="s">
        <v>2</v>
      </c>
      <c r="Q80" s="16"/>
      <c r="R80" s="16" t="s">
        <v>2</v>
      </c>
      <c r="S80" s="16"/>
      <c r="T80" s="16" t="s">
        <v>2</v>
      </c>
      <c r="U80" s="16"/>
      <c r="V80" s="16" t="s">
        <v>2</v>
      </c>
      <c r="W80" s="16"/>
      <c r="X80" s="16" t="s">
        <v>2</v>
      </c>
      <c r="Y80" s="16"/>
      <c r="Z80" s="16" t="s">
        <v>2</v>
      </c>
      <c r="AA80" s="16"/>
      <c r="AB80" s="16" t="s">
        <v>2</v>
      </c>
      <c r="AC80" s="16"/>
      <c r="AD80" s="16" t="s">
        <v>2</v>
      </c>
      <c r="AE80" s="16"/>
      <c r="AF80" s="16" t="s">
        <v>2</v>
      </c>
      <c r="AG80" s="16"/>
      <c r="AH80" s="16" t="s">
        <v>2</v>
      </c>
      <c r="AI80" s="16"/>
      <c r="AJ80" s="16" t="s">
        <v>2</v>
      </c>
      <c r="AK80" s="16"/>
      <c r="AL80" s="16" t="s">
        <v>2</v>
      </c>
      <c r="AM80" s="16"/>
      <c r="AN80" s="16" t="s">
        <v>2</v>
      </c>
      <c r="AO80" s="16"/>
      <c r="AP80" s="16" t="s">
        <v>2</v>
      </c>
      <c r="AQ80" s="16"/>
      <c r="AR80" s="16">
        <v>135516</v>
      </c>
      <c r="AS80" s="16"/>
      <c r="AT80" s="16" t="s">
        <v>2</v>
      </c>
      <c r="AU80" s="16"/>
      <c r="AV80" s="16" t="s">
        <v>2</v>
      </c>
      <c r="AW80" s="16"/>
      <c r="AX80" s="16" t="s">
        <v>2</v>
      </c>
      <c r="AY80" s="21"/>
      <c r="AZ80" s="8"/>
      <c r="BA80" s="8"/>
    </row>
    <row r="81" spans="1:53" customFormat="1">
      <c r="B81" s="6" t="s">
        <v>57</v>
      </c>
      <c r="C81" s="7">
        <v>2017</v>
      </c>
      <c r="D81" s="16" t="s">
        <v>2</v>
      </c>
      <c r="E81" s="17"/>
      <c r="F81" s="16" t="s">
        <v>2</v>
      </c>
      <c r="G81" s="17"/>
      <c r="H81" s="16" t="s">
        <v>2</v>
      </c>
      <c r="I81" s="17"/>
      <c r="J81" s="16" t="s">
        <v>2</v>
      </c>
      <c r="K81" s="57"/>
      <c r="L81" s="16" t="s">
        <v>2</v>
      </c>
      <c r="M81" s="17"/>
      <c r="N81" s="16" t="s">
        <v>2</v>
      </c>
      <c r="O81" s="17"/>
      <c r="P81" s="16" t="s">
        <v>2</v>
      </c>
      <c r="Q81" s="17"/>
      <c r="R81" s="16" t="s">
        <v>2</v>
      </c>
      <c r="S81" s="17"/>
      <c r="T81" s="16" t="s">
        <v>2</v>
      </c>
      <c r="U81" s="17"/>
      <c r="V81" s="16" t="s">
        <v>2</v>
      </c>
      <c r="W81" s="17"/>
      <c r="X81" s="16" t="s">
        <v>2</v>
      </c>
      <c r="Y81" s="17"/>
      <c r="Z81" s="16" t="s">
        <v>2</v>
      </c>
      <c r="AA81" s="17"/>
      <c r="AB81" s="16" t="s">
        <v>2</v>
      </c>
      <c r="AC81" s="17"/>
      <c r="AD81" s="16" t="s">
        <v>2</v>
      </c>
      <c r="AE81" s="17"/>
      <c r="AF81" s="16" t="s">
        <v>2</v>
      </c>
      <c r="AG81" s="17"/>
      <c r="AH81" s="16" t="s">
        <v>2</v>
      </c>
      <c r="AI81" s="17"/>
      <c r="AJ81" s="16" t="s">
        <v>2</v>
      </c>
      <c r="AK81" s="17"/>
      <c r="AL81" s="16" t="s">
        <v>2</v>
      </c>
      <c r="AM81" s="17"/>
      <c r="AN81" s="16" t="s">
        <v>2</v>
      </c>
      <c r="AO81" s="17"/>
      <c r="AP81" s="16" t="s">
        <v>2</v>
      </c>
      <c r="AQ81" s="17"/>
      <c r="AR81" s="16">
        <v>25</v>
      </c>
      <c r="AS81" s="17"/>
      <c r="AT81" s="16" t="s">
        <v>2</v>
      </c>
      <c r="AU81" s="17"/>
      <c r="AV81" s="16" t="s">
        <v>2</v>
      </c>
      <c r="AW81" s="17"/>
      <c r="AX81" s="16" t="s">
        <v>2</v>
      </c>
      <c r="AY81" s="21"/>
      <c r="AZ81" s="8"/>
      <c r="BA81" s="8"/>
    </row>
    <row r="82" spans="1:53" customFormat="1">
      <c r="B82" s="6"/>
      <c r="C82" s="7">
        <v>2018</v>
      </c>
      <c r="D82" s="16" t="s">
        <v>2</v>
      </c>
      <c r="E82" s="17"/>
      <c r="F82" s="16" t="s">
        <v>2</v>
      </c>
      <c r="G82" s="17"/>
      <c r="H82" s="16" t="s">
        <v>2</v>
      </c>
      <c r="I82" s="17"/>
      <c r="J82" s="16" t="s">
        <v>2</v>
      </c>
      <c r="K82" s="16"/>
      <c r="L82" s="16" t="s">
        <v>2</v>
      </c>
      <c r="M82" s="17"/>
      <c r="N82" s="16" t="s">
        <v>2</v>
      </c>
      <c r="O82" s="17"/>
      <c r="P82" s="16" t="s">
        <v>2</v>
      </c>
      <c r="Q82" s="17"/>
      <c r="R82" s="16" t="s">
        <v>2</v>
      </c>
      <c r="S82" s="17"/>
      <c r="T82" s="16" t="s">
        <v>2</v>
      </c>
      <c r="U82" s="17"/>
      <c r="V82" s="16" t="s">
        <v>2</v>
      </c>
      <c r="W82" s="17"/>
      <c r="X82" s="16" t="s">
        <v>2</v>
      </c>
      <c r="Y82" s="17"/>
      <c r="Z82" s="16" t="s">
        <v>2</v>
      </c>
      <c r="AA82" s="17"/>
      <c r="AB82" s="16" t="s">
        <v>2</v>
      </c>
      <c r="AC82" s="17"/>
      <c r="AD82" s="16" t="s">
        <v>2</v>
      </c>
      <c r="AE82" s="17"/>
      <c r="AF82" s="16" t="s">
        <v>2</v>
      </c>
      <c r="AG82" s="17"/>
      <c r="AH82" s="16" t="s">
        <v>2</v>
      </c>
      <c r="AI82" s="17"/>
      <c r="AJ82" s="16" t="s">
        <v>2</v>
      </c>
      <c r="AK82" s="17"/>
      <c r="AL82" s="16" t="s">
        <v>2</v>
      </c>
      <c r="AM82" s="17"/>
      <c r="AN82" s="16" t="s">
        <v>2</v>
      </c>
      <c r="AO82" s="17"/>
      <c r="AP82" s="16" t="s">
        <v>2</v>
      </c>
      <c r="AQ82" s="17"/>
      <c r="AR82" s="16">
        <v>2</v>
      </c>
      <c r="AS82" s="17"/>
      <c r="AT82" s="16" t="s">
        <v>2</v>
      </c>
      <c r="AU82" s="17"/>
      <c r="AV82" s="16" t="s">
        <v>2</v>
      </c>
      <c r="AW82" s="17"/>
      <c r="AX82" s="16" t="s">
        <v>2</v>
      </c>
      <c r="AY82" s="21"/>
      <c r="AZ82" s="8"/>
      <c r="BA82" s="8"/>
    </row>
    <row r="83" spans="1:53" customFormat="1">
      <c r="B83" s="6"/>
      <c r="C83" s="7">
        <v>2019</v>
      </c>
      <c r="D83" s="16" t="s">
        <v>2</v>
      </c>
      <c r="E83" s="17"/>
      <c r="F83" s="16" t="s">
        <v>2</v>
      </c>
      <c r="G83" s="17"/>
      <c r="H83" s="16" t="s">
        <v>2</v>
      </c>
      <c r="I83" s="17"/>
      <c r="J83" s="16" t="s">
        <v>2</v>
      </c>
      <c r="K83" s="16"/>
      <c r="L83" s="16" t="s">
        <v>2</v>
      </c>
      <c r="M83" s="17"/>
      <c r="N83" s="16" t="s">
        <v>2</v>
      </c>
      <c r="O83" s="17"/>
      <c r="P83" s="16" t="s">
        <v>2</v>
      </c>
      <c r="Q83" s="17"/>
      <c r="R83" s="16" t="s">
        <v>2</v>
      </c>
      <c r="S83" s="17"/>
      <c r="T83" s="16" t="s">
        <v>2</v>
      </c>
      <c r="U83" s="17"/>
      <c r="V83" s="16" t="s">
        <v>2</v>
      </c>
      <c r="W83" s="17"/>
      <c r="X83" s="16" t="s">
        <v>2</v>
      </c>
      <c r="Y83" s="17"/>
      <c r="Z83" s="16" t="s">
        <v>2</v>
      </c>
      <c r="AA83" s="17"/>
      <c r="AB83" s="16" t="s">
        <v>2</v>
      </c>
      <c r="AC83" s="17"/>
      <c r="AD83" s="16" t="s">
        <v>2</v>
      </c>
      <c r="AE83" s="17"/>
      <c r="AF83" s="16" t="s">
        <v>2</v>
      </c>
      <c r="AG83" s="17"/>
      <c r="AH83" s="16" t="s">
        <v>2</v>
      </c>
      <c r="AI83" s="17"/>
      <c r="AJ83" s="16" t="s">
        <v>2</v>
      </c>
      <c r="AK83" s="17"/>
      <c r="AL83" s="16" t="s">
        <v>2</v>
      </c>
      <c r="AM83" s="17"/>
      <c r="AN83" s="16" t="s">
        <v>2</v>
      </c>
      <c r="AO83" s="17"/>
      <c r="AP83" s="16" t="s">
        <v>2</v>
      </c>
      <c r="AQ83" s="17"/>
      <c r="AR83" s="16">
        <v>24</v>
      </c>
      <c r="AS83" s="17"/>
      <c r="AT83" s="16" t="s">
        <v>2</v>
      </c>
      <c r="AU83" s="17"/>
      <c r="AV83" s="16" t="s">
        <v>2</v>
      </c>
      <c r="AW83" s="17"/>
      <c r="AX83" s="16" t="s">
        <v>2</v>
      </c>
      <c r="AY83" s="21"/>
      <c r="AZ83" s="8"/>
      <c r="BA83" s="8"/>
    </row>
    <row r="84" spans="1:53" customFormat="1">
      <c r="B84" s="6"/>
      <c r="C84" s="7">
        <v>2020</v>
      </c>
      <c r="D84" s="16" t="s">
        <v>2</v>
      </c>
      <c r="E84" s="17"/>
      <c r="F84" s="16" t="s">
        <v>2</v>
      </c>
      <c r="G84" s="17"/>
      <c r="H84" s="16" t="s">
        <v>2</v>
      </c>
      <c r="I84" s="17"/>
      <c r="J84" s="16" t="s">
        <v>2</v>
      </c>
      <c r="K84" s="16"/>
      <c r="L84" s="16" t="s">
        <v>2</v>
      </c>
      <c r="M84" s="17"/>
      <c r="N84" s="16" t="s">
        <v>2</v>
      </c>
      <c r="O84" s="17"/>
      <c r="P84" s="16" t="s">
        <v>2</v>
      </c>
      <c r="Q84" s="17"/>
      <c r="R84" s="16" t="s">
        <v>2</v>
      </c>
      <c r="S84" s="17"/>
      <c r="T84" s="16" t="s">
        <v>2</v>
      </c>
      <c r="U84" s="17"/>
      <c r="V84" s="16" t="s">
        <v>2</v>
      </c>
      <c r="W84" s="17"/>
      <c r="X84" s="16" t="s">
        <v>2</v>
      </c>
      <c r="Y84" s="17"/>
      <c r="Z84" s="16" t="s">
        <v>2</v>
      </c>
      <c r="AA84" s="17"/>
      <c r="AB84" s="16" t="s">
        <v>2</v>
      </c>
      <c r="AC84" s="17"/>
      <c r="AD84" s="16" t="s">
        <v>2</v>
      </c>
      <c r="AE84" s="17"/>
      <c r="AF84" s="16" t="s">
        <v>2</v>
      </c>
      <c r="AG84" s="17"/>
      <c r="AH84" s="16" t="s">
        <v>2</v>
      </c>
      <c r="AI84" s="17"/>
      <c r="AJ84" s="16" t="s">
        <v>2</v>
      </c>
      <c r="AK84" s="17"/>
      <c r="AL84" s="16" t="s">
        <v>2</v>
      </c>
      <c r="AM84" s="17"/>
      <c r="AN84" s="16" t="s">
        <v>2</v>
      </c>
      <c r="AO84" s="17"/>
      <c r="AP84" s="16" t="s">
        <v>2</v>
      </c>
      <c r="AQ84" s="17"/>
      <c r="AR84" s="16">
        <v>28</v>
      </c>
      <c r="AS84" s="17"/>
      <c r="AT84" s="16" t="s">
        <v>2</v>
      </c>
      <c r="AU84" s="17"/>
      <c r="AV84" s="16" t="s">
        <v>2</v>
      </c>
      <c r="AW84" s="17"/>
      <c r="AX84" s="16" t="s">
        <v>2</v>
      </c>
      <c r="AY84" s="21"/>
      <c r="AZ84" s="8"/>
      <c r="BA84" s="8"/>
    </row>
    <row r="85" spans="1:53" s="2" customFormat="1">
      <c r="A85"/>
      <c r="B85" s="6"/>
      <c r="C85" s="7">
        <v>2021</v>
      </c>
      <c r="D85" s="16" t="s">
        <v>2</v>
      </c>
      <c r="E85" s="16"/>
      <c r="F85" s="16" t="s">
        <v>2</v>
      </c>
      <c r="G85" s="16"/>
      <c r="H85" s="16" t="s">
        <v>2</v>
      </c>
      <c r="I85" s="16"/>
      <c r="J85" s="16" t="s">
        <v>2</v>
      </c>
      <c r="K85" s="16"/>
      <c r="L85" s="16" t="s">
        <v>2</v>
      </c>
      <c r="M85" s="16"/>
      <c r="N85" s="16" t="s">
        <v>2</v>
      </c>
      <c r="O85" s="16"/>
      <c r="P85" s="16" t="s">
        <v>2</v>
      </c>
      <c r="Q85" s="16"/>
      <c r="R85" s="16" t="s">
        <v>2</v>
      </c>
      <c r="S85" s="16"/>
      <c r="T85" s="16" t="s">
        <v>2</v>
      </c>
      <c r="U85" s="16"/>
      <c r="V85" s="16" t="s">
        <v>2</v>
      </c>
      <c r="W85" s="16"/>
      <c r="X85" s="16" t="s">
        <v>2</v>
      </c>
      <c r="Y85" s="16"/>
      <c r="Z85" s="16" t="s">
        <v>2</v>
      </c>
      <c r="AA85" s="16"/>
      <c r="AB85" s="16" t="s">
        <v>2</v>
      </c>
      <c r="AC85" s="16"/>
      <c r="AD85" s="16" t="s">
        <v>2</v>
      </c>
      <c r="AE85" s="16"/>
      <c r="AF85" s="16" t="s">
        <v>2</v>
      </c>
      <c r="AG85" s="16"/>
      <c r="AH85" s="16" t="s">
        <v>2</v>
      </c>
      <c r="AI85" s="16"/>
      <c r="AJ85" s="16" t="s">
        <v>2</v>
      </c>
      <c r="AK85" s="16"/>
      <c r="AL85" s="16" t="s">
        <v>2</v>
      </c>
      <c r="AM85" s="16"/>
      <c r="AN85" s="16" t="s">
        <v>2</v>
      </c>
      <c r="AO85" s="16"/>
      <c r="AP85" s="16" t="s">
        <v>2</v>
      </c>
      <c r="AQ85" s="16"/>
      <c r="AR85" s="16">
        <v>6</v>
      </c>
      <c r="AS85" s="16"/>
      <c r="AT85" s="16" t="s">
        <v>2</v>
      </c>
      <c r="AU85" s="16"/>
      <c r="AV85" s="16" t="s">
        <v>2</v>
      </c>
      <c r="AW85" s="16"/>
      <c r="AX85" s="16" t="s">
        <v>2</v>
      </c>
      <c r="AY85" s="21"/>
      <c r="AZ85" s="8"/>
      <c r="BA85" s="8"/>
    </row>
    <row r="86" spans="1:53" customFormat="1">
      <c r="B86" s="6" t="s">
        <v>12</v>
      </c>
      <c r="C86" s="7">
        <v>2019</v>
      </c>
      <c r="D86" s="16" t="s">
        <v>2</v>
      </c>
      <c r="E86" s="17"/>
      <c r="F86" s="16" t="s">
        <v>2</v>
      </c>
      <c r="G86" s="17"/>
      <c r="H86" s="16" t="s">
        <v>2</v>
      </c>
      <c r="I86" s="17"/>
      <c r="J86" s="16">
        <v>57</v>
      </c>
      <c r="K86" s="16"/>
      <c r="L86" s="16" t="s">
        <v>2</v>
      </c>
      <c r="M86" s="17"/>
      <c r="N86" s="16" t="s">
        <v>2</v>
      </c>
      <c r="O86" s="17"/>
      <c r="P86" s="16" t="s">
        <v>2</v>
      </c>
      <c r="Q86" s="17"/>
      <c r="R86" s="16" t="s">
        <v>2</v>
      </c>
      <c r="S86" s="17"/>
      <c r="T86" s="16" t="s">
        <v>2</v>
      </c>
      <c r="U86" s="17"/>
      <c r="V86" s="16" t="s">
        <v>2</v>
      </c>
      <c r="W86" s="17"/>
      <c r="X86" s="16" t="s">
        <v>2</v>
      </c>
      <c r="Y86" s="17"/>
      <c r="Z86" s="16" t="s">
        <v>2</v>
      </c>
      <c r="AA86" s="17"/>
      <c r="AB86" s="16" t="s">
        <v>2</v>
      </c>
      <c r="AC86" s="17"/>
      <c r="AD86" s="16" t="s">
        <v>2</v>
      </c>
      <c r="AE86" s="17"/>
      <c r="AF86" s="16" t="s">
        <v>2</v>
      </c>
      <c r="AG86" s="17"/>
      <c r="AH86" s="16" t="s">
        <v>2</v>
      </c>
      <c r="AI86" s="17"/>
      <c r="AJ86" s="16" t="s">
        <v>2</v>
      </c>
      <c r="AK86" s="17"/>
      <c r="AL86" s="16" t="s">
        <v>2</v>
      </c>
      <c r="AM86" s="17"/>
      <c r="AN86" s="16" t="s">
        <v>2</v>
      </c>
      <c r="AO86" s="17"/>
      <c r="AP86" s="16" t="s">
        <v>2</v>
      </c>
      <c r="AQ86" s="17"/>
      <c r="AR86" s="16" t="s">
        <v>2</v>
      </c>
      <c r="AS86" s="17"/>
      <c r="AT86" s="16" t="s">
        <v>2</v>
      </c>
      <c r="AU86" s="17"/>
      <c r="AV86" s="16" t="s">
        <v>2</v>
      </c>
      <c r="AW86" s="17"/>
      <c r="AX86" s="16" t="s">
        <v>2</v>
      </c>
      <c r="AY86" s="21"/>
      <c r="AZ86" s="8"/>
      <c r="BA86" s="8"/>
    </row>
    <row r="87" spans="1:53" customFormat="1">
      <c r="B87" s="6"/>
      <c r="C87" s="7">
        <v>2020</v>
      </c>
      <c r="D87" s="16" t="s">
        <v>2</v>
      </c>
      <c r="E87" s="17"/>
      <c r="F87" s="16" t="s">
        <v>2</v>
      </c>
      <c r="G87" s="17"/>
      <c r="H87" s="16" t="s">
        <v>2</v>
      </c>
      <c r="I87" s="17"/>
      <c r="J87" s="16" t="s">
        <v>2</v>
      </c>
      <c r="K87" s="16"/>
      <c r="L87" s="16" t="s">
        <v>2</v>
      </c>
      <c r="M87" s="17"/>
      <c r="N87" s="16" t="s">
        <v>2</v>
      </c>
      <c r="O87" s="17"/>
      <c r="P87" s="16" t="s">
        <v>2</v>
      </c>
      <c r="Q87" s="17"/>
      <c r="R87" s="16" t="s">
        <v>2</v>
      </c>
      <c r="S87" s="17"/>
      <c r="T87" s="16" t="s">
        <v>2</v>
      </c>
      <c r="U87" s="17"/>
      <c r="V87" s="16" t="s">
        <v>2</v>
      </c>
      <c r="W87" s="17"/>
      <c r="X87" s="16" t="s">
        <v>2</v>
      </c>
      <c r="Y87" s="17"/>
      <c r="Z87" s="16" t="s">
        <v>2</v>
      </c>
      <c r="AA87" s="17"/>
      <c r="AB87" s="16" t="s">
        <v>2</v>
      </c>
      <c r="AC87" s="17"/>
      <c r="AD87" s="16" t="s">
        <v>2</v>
      </c>
      <c r="AE87" s="17"/>
      <c r="AF87" s="16" t="s">
        <v>2</v>
      </c>
      <c r="AG87" s="17"/>
      <c r="AH87" s="16" t="s">
        <v>2</v>
      </c>
      <c r="AI87" s="17"/>
      <c r="AJ87" s="16" t="s">
        <v>2</v>
      </c>
      <c r="AK87" s="17"/>
      <c r="AL87" s="16" t="s">
        <v>2</v>
      </c>
      <c r="AM87" s="17"/>
      <c r="AN87" s="16" t="s">
        <v>2</v>
      </c>
      <c r="AO87" s="17"/>
      <c r="AP87" s="16" t="s">
        <v>2</v>
      </c>
      <c r="AQ87" s="17"/>
      <c r="AR87" s="16">
        <v>100</v>
      </c>
      <c r="AS87" s="17"/>
      <c r="AT87" s="16" t="s">
        <v>2</v>
      </c>
      <c r="AU87" s="17"/>
      <c r="AV87" s="16" t="s">
        <v>2</v>
      </c>
      <c r="AW87" s="17"/>
      <c r="AX87" s="16" t="s">
        <v>2</v>
      </c>
      <c r="AY87" s="21"/>
      <c r="AZ87" s="8"/>
      <c r="BA87" s="8"/>
    </row>
    <row r="88" spans="1:53" customFormat="1">
      <c r="B88" s="6" t="s">
        <v>58</v>
      </c>
      <c r="C88" s="7">
        <v>2018</v>
      </c>
      <c r="D88" s="16" t="s">
        <v>2</v>
      </c>
      <c r="E88" s="17"/>
      <c r="F88" s="16" t="s">
        <v>2</v>
      </c>
      <c r="G88" s="17"/>
      <c r="H88" s="16" t="s">
        <v>2</v>
      </c>
      <c r="I88" s="17"/>
      <c r="J88" s="16" t="s">
        <v>2</v>
      </c>
      <c r="K88" s="16"/>
      <c r="L88" s="16" t="s">
        <v>2</v>
      </c>
      <c r="M88" s="17"/>
      <c r="N88" s="16" t="s">
        <v>2</v>
      </c>
      <c r="O88" s="17"/>
      <c r="P88" s="16" t="s">
        <v>2</v>
      </c>
      <c r="Q88" s="17"/>
      <c r="R88" s="16" t="s">
        <v>2</v>
      </c>
      <c r="S88" s="17"/>
      <c r="T88" s="16" t="s">
        <v>2</v>
      </c>
      <c r="U88" s="17"/>
      <c r="V88" s="16" t="s">
        <v>2</v>
      </c>
      <c r="W88" s="17"/>
      <c r="X88" s="16" t="s">
        <v>2</v>
      </c>
      <c r="Y88" s="17"/>
      <c r="Z88" s="16" t="s">
        <v>2</v>
      </c>
      <c r="AA88" s="17"/>
      <c r="AB88" s="16" t="s">
        <v>2</v>
      </c>
      <c r="AC88" s="17"/>
      <c r="AD88" s="16" t="s">
        <v>2</v>
      </c>
      <c r="AE88" s="17"/>
      <c r="AF88" s="16" t="s">
        <v>2</v>
      </c>
      <c r="AG88" s="17"/>
      <c r="AH88" s="16" t="s">
        <v>2</v>
      </c>
      <c r="AI88" s="17"/>
      <c r="AJ88" s="16" t="s">
        <v>2</v>
      </c>
      <c r="AK88" s="17"/>
      <c r="AL88" s="16" t="s">
        <v>2</v>
      </c>
      <c r="AM88" s="17"/>
      <c r="AN88" s="16" t="s">
        <v>2</v>
      </c>
      <c r="AO88" s="17"/>
      <c r="AP88" s="16" t="s">
        <v>2</v>
      </c>
      <c r="AQ88" s="17"/>
      <c r="AR88" s="16">
        <v>52</v>
      </c>
      <c r="AS88" s="17"/>
      <c r="AT88" s="16" t="s">
        <v>2</v>
      </c>
      <c r="AU88" s="17"/>
      <c r="AV88" s="16" t="s">
        <v>2</v>
      </c>
      <c r="AW88" s="17"/>
      <c r="AX88" s="16" t="s">
        <v>2</v>
      </c>
      <c r="AY88" s="21"/>
      <c r="AZ88" s="8"/>
      <c r="BA88" s="8"/>
    </row>
    <row r="89" spans="1:53" customFormat="1">
      <c r="B89" s="6"/>
      <c r="C89" s="7">
        <v>2019</v>
      </c>
      <c r="D89" s="16">
        <v>40</v>
      </c>
      <c r="E89" s="17"/>
      <c r="F89" s="16" t="s">
        <v>2</v>
      </c>
      <c r="G89" s="17"/>
      <c r="H89" s="16" t="s">
        <v>2</v>
      </c>
      <c r="I89" s="17"/>
      <c r="J89" s="16" t="s">
        <v>2</v>
      </c>
      <c r="K89" s="16"/>
      <c r="L89" s="16" t="s">
        <v>2</v>
      </c>
      <c r="M89" s="17"/>
      <c r="N89" s="16" t="s">
        <v>2</v>
      </c>
      <c r="O89" s="17"/>
      <c r="P89" s="16" t="s">
        <v>2</v>
      </c>
      <c r="Q89" s="17"/>
      <c r="R89" s="16" t="s">
        <v>2</v>
      </c>
      <c r="S89" s="17"/>
      <c r="T89" s="16" t="s">
        <v>2</v>
      </c>
      <c r="U89" s="17"/>
      <c r="V89" s="16" t="s">
        <v>2</v>
      </c>
      <c r="W89" s="17"/>
      <c r="X89" s="16" t="s">
        <v>2</v>
      </c>
      <c r="Y89" s="17"/>
      <c r="Z89" s="16" t="s">
        <v>2</v>
      </c>
      <c r="AA89" s="17"/>
      <c r="AB89" s="16" t="s">
        <v>2</v>
      </c>
      <c r="AC89" s="17"/>
      <c r="AD89" s="16" t="s">
        <v>2</v>
      </c>
      <c r="AE89" s="17"/>
      <c r="AF89" s="16" t="s">
        <v>2</v>
      </c>
      <c r="AG89" s="17"/>
      <c r="AH89" s="16" t="s">
        <v>2</v>
      </c>
      <c r="AI89" s="17"/>
      <c r="AJ89" s="16" t="s">
        <v>2</v>
      </c>
      <c r="AK89" s="17"/>
      <c r="AL89" s="16" t="s">
        <v>2</v>
      </c>
      <c r="AM89" s="17"/>
      <c r="AN89" s="16" t="s">
        <v>2</v>
      </c>
      <c r="AO89" s="17"/>
      <c r="AP89" s="16" t="s">
        <v>2</v>
      </c>
      <c r="AQ89" s="17"/>
      <c r="AR89" s="16">
        <v>207</v>
      </c>
      <c r="AS89" s="17"/>
      <c r="AT89" s="16" t="s">
        <v>2</v>
      </c>
      <c r="AU89" s="17"/>
      <c r="AV89" s="16" t="s">
        <v>2</v>
      </c>
      <c r="AW89" s="17"/>
      <c r="AX89" s="16" t="s">
        <v>2</v>
      </c>
      <c r="AY89" s="21"/>
      <c r="AZ89" s="8"/>
      <c r="BA89" s="8"/>
    </row>
    <row r="90" spans="1:53" customFormat="1">
      <c r="B90" s="6"/>
      <c r="C90" s="7">
        <v>2020</v>
      </c>
      <c r="D90" s="16" t="s">
        <v>2</v>
      </c>
      <c r="E90" s="17"/>
      <c r="F90" s="16" t="s">
        <v>2</v>
      </c>
      <c r="G90" s="17"/>
      <c r="H90" s="16" t="s">
        <v>2</v>
      </c>
      <c r="I90" s="17"/>
      <c r="J90" s="16" t="s">
        <v>2</v>
      </c>
      <c r="K90" s="17"/>
      <c r="L90" s="16" t="s">
        <v>2</v>
      </c>
      <c r="M90" s="17"/>
      <c r="N90" s="16" t="s">
        <v>2</v>
      </c>
      <c r="O90" s="17"/>
      <c r="P90" s="16" t="s">
        <v>2</v>
      </c>
      <c r="Q90" s="17"/>
      <c r="R90" s="16" t="s">
        <v>2</v>
      </c>
      <c r="S90" s="17"/>
      <c r="T90" s="16" t="s">
        <v>2</v>
      </c>
      <c r="U90" s="17"/>
      <c r="V90" s="16" t="s">
        <v>2</v>
      </c>
      <c r="W90" s="17"/>
      <c r="X90" s="16" t="s">
        <v>2</v>
      </c>
      <c r="Y90" s="17"/>
      <c r="Z90" s="16" t="s">
        <v>2</v>
      </c>
      <c r="AA90" s="17"/>
      <c r="AB90" s="16" t="s">
        <v>2</v>
      </c>
      <c r="AC90" s="17"/>
      <c r="AD90" s="16" t="s">
        <v>2</v>
      </c>
      <c r="AE90" s="17"/>
      <c r="AF90" s="16" t="s">
        <v>2</v>
      </c>
      <c r="AG90" s="17"/>
      <c r="AH90" s="16" t="s">
        <v>2</v>
      </c>
      <c r="AI90" s="17"/>
      <c r="AJ90" s="16" t="s">
        <v>2</v>
      </c>
      <c r="AK90" s="17"/>
      <c r="AL90" s="16" t="s">
        <v>2</v>
      </c>
      <c r="AM90" s="17"/>
      <c r="AN90" s="16" t="s">
        <v>2</v>
      </c>
      <c r="AO90" s="17"/>
      <c r="AP90" s="16" t="s">
        <v>2</v>
      </c>
      <c r="AQ90" s="17"/>
      <c r="AR90" s="16">
        <v>892</v>
      </c>
      <c r="AS90" s="17"/>
      <c r="AT90" s="16" t="s">
        <v>2</v>
      </c>
      <c r="AU90" s="17"/>
      <c r="AV90" s="16" t="s">
        <v>2</v>
      </c>
      <c r="AW90" s="17"/>
      <c r="AX90" s="16" t="s">
        <v>2</v>
      </c>
      <c r="AY90" s="21"/>
      <c r="AZ90" s="8"/>
      <c r="BA90" s="8"/>
    </row>
    <row r="91" spans="1:53" customFormat="1">
      <c r="B91" s="6"/>
      <c r="C91" s="7">
        <v>2021</v>
      </c>
      <c r="D91" s="16" t="s">
        <v>2</v>
      </c>
      <c r="E91" s="16"/>
      <c r="F91" s="16" t="s">
        <v>2</v>
      </c>
      <c r="G91" s="16"/>
      <c r="H91" s="16" t="s">
        <v>2</v>
      </c>
      <c r="I91" s="16"/>
      <c r="J91" s="16" t="s">
        <v>2</v>
      </c>
      <c r="K91" s="16"/>
      <c r="L91" s="16" t="s">
        <v>2</v>
      </c>
      <c r="M91" s="16"/>
      <c r="N91" s="16" t="s">
        <v>2</v>
      </c>
      <c r="O91" s="16"/>
      <c r="P91" s="16" t="s">
        <v>2</v>
      </c>
      <c r="Q91" s="16"/>
      <c r="R91" s="16" t="s">
        <v>2</v>
      </c>
      <c r="S91" s="16"/>
      <c r="T91" s="16" t="s">
        <v>2</v>
      </c>
      <c r="U91" s="16"/>
      <c r="V91" s="16" t="s">
        <v>2</v>
      </c>
      <c r="W91" s="16"/>
      <c r="X91" s="16" t="s">
        <v>2</v>
      </c>
      <c r="Y91" s="16"/>
      <c r="Z91" s="16" t="s">
        <v>2</v>
      </c>
      <c r="AA91" s="16"/>
      <c r="AB91" s="16" t="s">
        <v>2</v>
      </c>
      <c r="AC91" s="16"/>
      <c r="AD91" s="16" t="s">
        <v>2</v>
      </c>
      <c r="AE91" s="16"/>
      <c r="AF91" s="16" t="s">
        <v>2</v>
      </c>
      <c r="AG91" s="16"/>
      <c r="AH91" s="16" t="s">
        <v>2</v>
      </c>
      <c r="AI91" s="16"/>
      <c r="AJ91" s="16" t="s">
        <v>2</v>
      </c>
      <c r="AK91" s="16"/>
      <c r="AL91" s="16" t="s">
        <v>2</v>
      </c>
      <c r="AM91" s="16"/>
      <c r="AN91" s="16" t="s">
        <v>2</v>
      </c>
      <c r="AO91" s="16"/>
      <c r="AP91" s="16" t="s">
        <v>2</v>
      </c>
      <c r="AQ91" s="16"/>
      <c r="AR91" s="16">
        <v>1358</v>
      </c>
      <c r="AS91" s="16"/>
      <c r="AT91" s="16" t="s">
        <v>2</v>
      </c>
      <c r="AU91" s="16"/>
      <c r="AV91" s="16" t="s">
        <v>2</v>
      </c>
      <c r="AW91" s="16"/>
      <c r="AX91" s="16" t="s">
        <v>2</v>
      </c>
      <c r="AY91" s="21"/>
      <c r="AZ91" s="8"/>
      <c r="BA91" s="8"/>
    </row>
    <row r="92" spans="1:53" customFormat="1">
      <c r="B92" s="6" t="s">
        <v>13</v>
      </c>
      <c r="C92" s="7">
        <v>2019</v>
      </c>
      <c r="D92" s="16" t="s">
        <v>2</v>
      </c>
      <c r="E92" s="17"/>
      <c r="F92" s="16" t="s">
        <v>2</v>
      </c>
      <c r="G92" s="17"/>
      <c r="H92" s="16" t="s">
        <v>2</v>
      </c>
      <c r="I92" s="17"/>
      <c r="J92" s="16" t="s">
        <v>2</v>
      </c>
      <c r="K92" s="57"/>
      <c r="L92" s="16" t="s">
        <v>2</v>
      </c>
      <c r="M92" s="17"/>
      <c r="N92" s="16" t="s">
        <v>2</v>
      </c>
      <c r="O92" s="17"/>
      <c r="P92" s="16" t="s">
        <v>2</v>
      </c>
      <c r="Q92" s="17"/>
      <c r="R92" s="16" t="s">
        <v>2</v>
      </c>
      <c r="S92" s="17"/>
      <c r="T92" s="16">
        <v>135</v>
      </c>
      <c r="U92" s="17"/>
      <c r="V92" s="16" t="s">
        <v>2</v>
      </c>
      <c r="W92" s="17"/>
      <c r="X92" s="16" t="s">
        <v>2</v>
      </c>
      <c r="Y92" s="17"/>
      <c r="Z92" s="16" t="s">
        <v>2</v>
      </c>
      <c r="AA92" s="17"/>
      <c r="AB92" s="16" t="s">
        <v>2</v>
      </c>
      <c r="AC92" s="17"/>
      <c r="AD92" s="16" t="s">
        <v>2</v>
      </c>
      <c r="AE92" s="17"/>
      <c r="AF92" s="16" t="s">
        <v>2</v>
      </c>
      <c r="AG92" s="17"/>
      <c r="AH92" s="16" t="s">
        <v>2</v>
      </c>
      <c r="AI92" s="17"/>
      <c r="AJ92" s="16" t="s">
        <v>2</v>
      </c>
      <c r="AK92" s="17"/>
      <c r="AL92" s="16" t="s">
        <v>2</v>
      </c>
      <c r="AM92" s="17"/>
      <c r="AN92" s="16" t="s">
        <v>2</v>
      </c>
      <c r="AO92" s="17"/>
      <c r="AP92" s="16" t="s">
        <v>2</v>
      </c>
      <c r="AQ92" s="17"/>
      <c r="AR92" s="16" t="s">
        <v>2</v>
      </c>
      <c r="AS92" s="17"/>
      <c r="AT92" s="16" t="s">
        <v>2</v>
      </c>
      <c r="AU92" s="17"/>
      <c r="AV92" s="16" t="s">
        <v>2</v>
      </c>
      <c r="AW92" s="17"/>
      <c r="AX92" s="16" t="s">
        <v>2</v>
      </c>
      <c r="AY92" s="21"/>
      <c r="AZ92" s="8"/>
      <c r="BA92" s="8"/>
    </row>
    <row r="93" spans="1:53" customFormat="1" ht="18">
      <c r="B93" s="74" t="s">
        <v>59</v>
      </c>
      <c r="C93" s="7">
        <v>2017</v>
      </c>
      <c r="D93" s="16" t="s">
        <v>2</v>
      </c>
      <c r="E93" s="17"/>
      <c r="F93" s="16" t="s">
        <v>2</v>
      </c>
      <c r="G93" s="17"/>
      <c r="H93" s="16" t="s">
        <v>2</v>
      </c>
      <c r="I93" s="17"/>
      <c r="J93" s="16" t="s">
        <v>2</v>
      </c>
      <c r="K93" s="16"/>
      <c r="L93" s="16" t="s">
        <v>2</v>
      </c>
      <c r="M93" s="17"/>
      <c r="N93" s="16" t="s">
        <v>2</v>
      </c>
      <c r="O93" s="17"/>
      <c r="P93" s="16" t="s">
        <v>2</v>
      </c>
      <c r="Q93" s="17"/>
      <c r="R93" s="16" t="s">
        <v>2</v>
      </c>
      <c r="S93" s="17"/>
      <c r="T93" s="16" t="s">
        <v>2</v>
      </c>
      <c r="U93" s="17"/>
      <c r="V93" s="16" t="s">
        <v>2</v>
      </c>
      <c r="W93" s="17"/>
      <c r="X93" s="16" t="s">
        <v>2</v>
      </c>
      <c r="Y93" s="17"/>
      <c r="Z93" s="16" t="s">
        <v>2</v>
      </c>
      <c r="AA93" s="17"/>
      <c r="AB93" s="16" t="s">
        <v>2</v>
      </c>
      <c r="AC93" s="17"/>
      <c r="AD93" s="16" t="s">
        <v>2</v>
      </c>
      <c r="AE93" s="17"/>
      <c r="AF93" s="16" t="s">
        <v>2</v>
      </c>
      <c r="AG93" s="17"/>
      <c r="AH93" s="16" t="s">
        <v>2</v>
      </c>
      <c r="AI93" s="17"/>
      <c r="AJ93" s="16" t="s">
        <v>2</v>
      </c>
      <c r="AK93" s="17"/>
      <c r="AL93" s="16" t="s">
        <v>2</v>
      </c>
      <c r="AM93" s="17"/>
      <c r="AN93" s="16" t="s">
        <v>2</v>
      </c>
      <c r="AO93" s="17"/>
      <c r="AP93" s="16" t="s">
        <v>2</v>
      </c>
      <c r="AQ93" s="17"/>
      <c r="AR93" s="16">
        <v>660</v>
      </c>
      <c r="AS93" s="17"/>
      <c r="AT93" s="16" t="s">
        <v>2</v>
      </c>
      <c r="AU93" s="17"/>
      <c r="AV93" s="16" t="s">
        <v>2</v>
      </c>
      <c r="AW93" s="17"/>
      <c r="AX93" s="16" t="s">
        <v>2</v>
      </c>
      <c r="AY93" s="21"/>
      <c r="AZ93" s="8"/>
      <c r="BA93" s="8"/>
    </row>
    <row r="94" spans="1:53" customFormat="1">
      <c r="B94" s="6"/>
      <c r="C94" s="7">
        <v>2018</v>
      </c>
      <c r="D94" s="16">
        <v>5</v>
      </c>
      <c r="E94" s="17"/>
      <c r="F94" s="16" t="s">
        <v>2</v>
      </c>
      <c r="G94" s="17"/>
      <c r="H94" s="16" t="s">
        <v>2</v>
      </c>
      <c r="I94" s="17"/>
      <c r="J94" s="16" t="s">
        <v>2</v>
      </c>
      <c r="K94" s="16"/>
      <c r="L94" s="16" t="s">
        <v>2</v>
      </c>
      <c r="M94" s="17"/>
      <c r="N94" s="16" t="s">
        <v>2</v>
      </c>
      <c r="O94" s="17"/>
      <c r="P94" s="16">
        <v>15</v>
      </c>
      <c r="Q94" s="17"/>
      <c r="R94" s="16" t="s">
        <v>2</v>
      </c>
      <c r="S94" s="17"/>
      <c r="T94" s="16" t="s">
        <v>2</v>
      </c>
      <c r="U94" s="17"/>
      <c r="V94" s="16" t="s">
        <v>2</v>
      </c>
      <c r="W94" s="17"/>
      <c r="X94" s="16" t="s">
        <v>2</v>
      </c>
      <c r="Y94" s="17"/>
      <c r="Z94" s="16" t="s">
        <v>2</v>
      </c>
      <c r="AA94" s="17"/>
      <c r="AB94" s="16" t="s">
        <v>2</v>
      </c>
      <c r="AC94" s="17"/>
      <c r="AD94" s="16" t="s">
        <v>2</v>
      </c>
      <c r="AE94" s="17"/>
      <c r="AF94" s="16" t="s">
        <v>2</v>
      </c>
      <c r="AG94" s="17"/>
      <c r="AH94" s="16" t="s">
        <v>2</v>
      </c>
      <c r="AI94" s="17"/>
      <c r="AJ94" s="16" t="s">
        <v>2</v>
      </c>
      <c r="AK94" s="17"/>
      <c r="AL94" s="16" t="s">
        <v>2</v>
      </c>
      <c r="AM94" s="17"/>
      <c r="AN94" s="16" t="s">
        <v>2</v>
      </c>
      <c r="AO94" s="17"/>
      <c r="AP94" s="16" t="s">
        <v>2</v>
      </c>
      <c r="AQ94" s="17"/>
      <c r="AR94" s="16">
        <v>1330</v>
      </c>
      <c r="AS94" s="17"/>
      <c r="AT94" s="16" t="s">
        <v>2</v>
      </c>
      <c r="AU94" s="17"/>
      <c r="AV94" s="16" t="s">
        <v>2</v>
      </c>
      <c r="AW94" s="17"/>
      <c r="AX94" s="16" t="s">
        <v>2</v>
      </c>
      <c r="AY94" s="21"/>
      <c r="AZ94" s="8"/>
      <c r="BA94" s="8"/>
    </row>
    <row r="95" spans="1:53" customFormat="1">
      <c r="B95" s="6"/>
      <c r="C95" s="7">
        <v>2019</v>
      </c>
      <c r="D95" s="16" t="s">
        <v>2</v>
      </c>
      <c r="E95" s="17"/>
      <c r="F95" s="16" t="s">
        <v>2</v>
      </c>
      <c r="G95" s="17"/>
      <c r="H95" s="16" t="s">
        <v>2</v>
      </c>
      <c r="I95" s="17"/>
      <c r="J95" s="16" t="s">
        <v>2</v>
      </c>
      <c r="K95" s="16"/>
      <c r="L95" s="16" t="s">
        <v>2</v>
      </c>
      <c r="M95" s="17"/>
      <c r="N95" s="16" t="s">
        <v>2</v>
      </c>
      <c r="O95" s="17"/>
      <c r="P95" s="16" t="s">
        <v>2</v>
      </c>
      <c r="Q95" s="17"/>
      <c r="R95" s="16" t="s">
        <v>2</v>
      </c>
      <c r="S95" s="17"/>
      <c r="T95" s="16" t="s">
        <v>2</v>
      </c>
      <c r="U95" s="17"/>
      <c r="V95" s="16" t="s">
        <v>2</v>
      </c>
      <c r="W95" s="17"/>
      <c r="X95" s="16" t="s">
        <v>2</v>
      </c>
      <c r="Y95" s="17"/>
      <c r="Z95" s="16" t="s">
        <v>2</v>
      </c>
      <c r="AA95" s="17"/>
      <c r="AB95" s="16" t="s">
        <v>2</v>
      </c>
      <c r="AC95" s="17"/>
      <c r="AD95" s="16" t="s">
        <v>2</v>
      </c>
      <c r="AE95" s="17"/>
      <c r="AF95" s="16" t="s">
        <v>2</v>
      </c>
      <c r="AG95" s="17"/>
      <c r="AH95" s="16" t="s">
        <v>2</v>
      </c>
      <c r="AI95" s="17"/>
      <c r="AJ95" s="16" t="s">
        <v>2</v>
      </c>
      <c r="AK95" s="17"/>
      <c r="AL95" s="16" t="s">
        <v>2</v>
      </c>
      <c r="AM95" s="17"/>
      <c r="AN95" s="16" t="s">
        <v>2</v>
      </c>
      <c r="AO95" s="17"/>
      <c r="AP95" s="16" t="s">
        <v>2</v>
      </c>
      <c r="AQ95" s="17"/>
      <c r="AR95" s="16">
        <v>2775</v>
      </c>
      <c r="AS95" s="17"/>
      <c r="AT95" s="16" t="s">
        <v>2</v>
      </c>
      <c r="AU95" s="17"/>
      <c r="AV95" s="16" t="s">
        <v>2</v>
      </c>
      <c r="AW95" s="17"/>
      <c r="AX95" s="16" t="s">
        <v>2</v>
      </c>
      <c r="AY95" s="21"/>
      <c r="AZ95" s="8"/>
      <c r="BA95" s="8"/>
    </row>
    <row r="96" spans="1:53" customFormat="1">
      <c r="B96" s="6"/>
      <c r="C96" s="7">
        <v>2020</v>
      </c>
      <c r="D96" s="16" t="s">
        <v>2</v>
      </c>
      <c r="E96" s="17"/>
      <c r="F96" s="16" t="s">
        <v>2</v>
      </c>
      <c r="G96" s="17"/>
      <c r="H96" s="16" t="s">
        <v>2</v>
      </c>
      <c r="I96" s="17"/>
      <c r="J96" s="16" t="s">
        <v>2</v>
      </c>
      <c r="K96" s="16"/>
      <c r="L96" s="16" t="s">
        <v>2</v>
      </c>
      <c r="M96" s="17"/>
      <c r="N96" s="16" t="s">
        <v>2</v>
      </c>
      <c r="O96" s="17"/>
      <c r="P96" s="16" t="s">
        <v>2</v>
      </c>
      <c r="Q96" s="17"/>
      <c r="R96" s="16" t="s">
        <v>2</v>
      </c>
      <c r="S96" s="17"/>
      <c r="T96" s="16" t="s">
        <v>2</v>
      </c>
      <c r="U96" s="17"/>
      <c r="V96" s="16" t="s">
        <v>2</v>
      </c>
      <c r="W96" s="17"/>
      <c r="X96" s="16" t="s">
        <v>2</v>
      </c>
      <c r="Y96" s="17"/>
      <c r="Z96" s="16" t="s">
        <v>2</v>
      </c>
      <c r="AA96" s="17"/>
      <c r="AB96" s="16" t="s">
        <v>2</v>
      </c>
      <c r="AC96" s="17"/>
      <c r="AD96" s="16" t="s">
        <v>2</v>
      </c>
      <c r="AE96" s="17"/>
      <c r="AF96" s="16" t="s">
        <v>2</v>
      </c>
      <c r="AG96" s="17"/>
      <c r="AH96" s="16" t="s">
        <v>2</v>
      </c>
      <c r="AI96" s="17"/>
      <c r="AJ96" s="16" t="s">
        <v>2</v>
      </c>
      <c r="AK96" s="17"/>
      <c r="AL96" s="16" t="s">
        <v>2</v>
      </c>
      <c r="AM96" s="17"/>
      <c r="AN96" s="16" t="s">
        <v>2</v>
      </c>
      <c r="AO96" s="17"/>
      <c r="AP96" s="16" t="s">
        <v>2</v>
      </c>
      <c r="AQ96" s="17"/>
      <c r="AR96" s="16">
        <v>6795</v>
      </c>
      <c r="AS96" s="17"/>
      <c r="AT96" s="16" t="s">
        <v>2</v>
      </c>
      <c r="AU96" s="17"/>
      <c r="AV96" s="16" t="s">
        <v>2</v>
      </c>
      <c r="AW96" s="17"/>
      <c r="AX96" s="16" t="s">
        <v>2</v>
      </c>
      <c r="AY96" s="21"/>
      <c r="AZ96" s="8"/>
      <c r="BA96" s="8"/>
    </row>
    <row r="97" spans="2:53" customFormat="1">
      <c r="B97" s="6"/>
      <c r="C97" s="7">
        <v>2021</v>
      </c>
      <c r="D97" s="16">
        <v>15</v>
      </c>
      <c r="E97" s="16"/>
      <c r="F97" s="16" t="s">
        <v>2</v>
      </c>
      <c r="G97" s="16"/>
      <c r="H97" s="16" t="s">
        <v>2</v>
      </c>
      <c r="I97" s="16"/>
      <c r="J97" s="16" t="s">
        <v>2</v>
      </c>
      <c r="K97" s="16"/>
      <c r="L97" s="16" t="s">
        <v>2</v>
      </c>
      <c r="M97" s="16"/>
      <c r="N97" s="16" t="s">
        <v>2</v>
      </c>
      <c r="O97" s="16"/>
      <c r="P97" s="16" t="s">
        <v>3</v>
      </c>
      <c r="Q97" s="16"/>
      <c r="R97" s="16" t="s">
        <v>2</v>
      </c>
      <c r="S97" s="16"/>
      <c r="T97" s="16" t="s">
        <v>2</v>
      </c>
      <c r="U97" s="16"/>
      <c r="V97" s="16" t="s">
        <v>2</v>
      </c>
      <c r="W97" s="16"/>
      <c r="X97" s="16" t="s">
        <v>2</v>
      </c>
      <c r="Y97" s="16"/>
      <c r="Z97" s="16" t="s">
        <v>2</v>
      </c>
      <c r="AA97" s="16"/>
      <c r="AB97" s="16" t="s">
        <v>2</v>
      </c>
      <c r="AC97" s="16"/>
      <c r="AD97" s="16" t="s">
        <v>2</v>
      </c>
      <c r="AE97" s="16"/>
      <c r="AF97" s="16" t="s">
        <v>2</v>
      </c>
      <c r="AG97" s="16"/>
      <c r="AH97" s="16" t="s">
        <v>2</v>
      </c>
      <c r="AI97" s="16"/>
      <c r="AJ97" s="16" t="s">
        <v>2</v>
      </c>
      <c r="AK97" s="16"/>
      <c r="AL97" s="16" t="s">
        <v>2</v>
      </c>
      <c r="AM97" s="16"/>
      <c r="AN97" s="16" t="s">
        <v>2</v>
      </c>
      <c r="AO97" s="16"/>
      <c r="AP97" s="16" t="s">
        <v>2</v>
      </c>
      <c r="AQ97" s="16"/>
      <c r="AR97" s="16">
        <v>874</v>
      </c>
      <c r="AS97" s="16"/>
      <c r="AT97" s="16" t="s">
        <v>2</v>
      </c>
      <c r="AU97" s="16"/>
      <c r="AV97" s="16" t="s">
        <v>2</v>
      </c>
      <c r="AW97" s="16"/>
      <c r="AX97" s="16" t="s">
        <v>2</v>
      </c>
      <c r="AY97" s="21"/>
      <c r="AZ97" s="8"/>
      <c r="BA97" s="8"/>
    </row>
    <row r="98" spans="2:53" customFormat="1">
      <c r="B98" s="98" t="s">
        <v>45</v>
      </c>
      <c r="C98" s="5">
        <v>2017</v>
      </c>
      <c r="D98" s="59">
        <f>SUM(D60,D65,D69,D71,D76,D81,D93)</f>
        <v>371</v>
      </c>
      <c r="E98" s="59"/>
      <c r="F98" s="59">
        <f t="shared" ref="F98:AX98" si="4">SUM(F60,F65,F69,F71,F76,F81,F93)</f>
        <v>0</v>
      </c>
      <c r="G98" s="59"/>
      <c r="H98" s="59">
        <f t="shared" si="4"/>
        <v>0</v>
      </c>
      <c r="I98" s="59"/>
      <c r="J98" s="59">
        <f t="shared" si="4"/>
        <v>0</v>
      </c>
      <c r="K98" s="11"/>
      <c r="L98" s="59">
        <f t="shared" si="4"/>
        <v>0</v>
      </c>
      <c r="M98" s="59"/>
      <c r="N98" s="59">
        <f t="shared" si="4"/>
        <v>0</v>
      </c>
      <c r="O98" s="59"/>
      <c r="P98" s="59">
        <f t="shared" si="4"/>
        <v>0</v>
      </c>
      <c r="Q98" s="59"/>
      <c r="R98" s="59">
        <f t="shared" si="4"/>
        <v>0</v>
      </c>
      <c r="S98" s="59"/>
      <c r="T98" s="59">
        <f t="shared" si="4"/>
        <v>0</v>
      </c>
      <c r="U98" s="59"/>
      <c r="V98" s="59">
        <f t="shared" si="4"/>
        <v>0</v>
      </c>
      <c r="W98" s="59"/>
      <c r="X98" s="59">
        <f t="shared" si="4"/>
        <v>15</v>
      </c>
      <c r="Y98" s="59"/>
      <c r="Z98" s="59">
        <f t="shared" si="4"/>
        <v>0</v>
      </c>
      <c r="AA98" s="59"/>
      <c r="AB98" s="59">
        <f t="shared" si="4"/>
        <v>0</v>
      </c>
      <c r="AC98" s="59"/>
      <c r="AD98" s="59">
        <f t="shared" si="4"/>
        <v>0</v>
      </c>
      <c r="AE98" s="59"/>
      <c r="AF98" s="59">
        <f t="shared" si="4"/>
        <v>0</v>
      </c>
      <c r="AG98" s="59"/>
      <c r="AH98" s="59">
        <f t="shared" si="4"/>
        <v>0</v>
      </c>
      <c r="AI98" s="59"/>
      <c r="AJ98" s="59">
        <f t="shared" si="4"/>
        <v>0</v>
      </c>
      <c r="AK98" s="59"/>
      <c r="AL98" s="59">
        <f t="shared" si="4"/>
        <v>0</v>
      </c>
      <c r="AM98" s="59"/>
      <c r="AN98" s="59">
        <f t="shared" si="4"/>
        <v>0</v>
      </c>
      <c r="AO98" s="59"/>
      <c r="AP98" s="59">
        <f t="shared" si="4"/>
        <v>0</v>
      </c>
      <c r="AQ98" s="59"/>
      <c r="AR98" s="59">
        <f t="shared" si="4"/>
        <v>103635</v>
      </c>
      <c r="AS98" s="59"/>
      <c r="AT98" s="59">
        <f t="shared" si="4"/>
        <v>0</v>
      </c>
      <c r="AU98" s="59"/>
      <c r="AV98" s="59">
        <f t="shared" si="4"/>
        <v>0</v>
      </c>
      <c r="AW98" s="59"/>
      <c r="AX98" s="59">
        <f t="shared" si="4"/>
        <v>0</v>
      </c>
      <c r="AY98" s="8"/>
      <c r="AZ98" s="8"/>
      <c r="BA98" s="8"/>
    </row>
    <row r="99" spans="2:53" customFormat="1">
      <c r="B99" s="98" t="s">
        <v>45</v>
      </c>
      <c r="C99" s="5">
        <v>2018</v>
      </c>
      <c r="D99" s="59">
        <f>SUM(D61,D66,D72,D77,D82,D88,D94)</f>
        <v>48</v>
      </c>
      <c r="E99" s="59"/>
      <c r="F99" s="59">
        <f t="shared" ref="F99:AX99" si="5">SUM(F61,F66,F72,F77,F82,F88,F94)</f>
        <v>0</v>
      </c>
      <c r="G99" s="59"/>
      <c r="H99" s="59">
        <f t="shared" si="5"/>
        <v>0</v>
      </c>
      <c r="I99" s="59"/>
      <c r="J99" s="59">
        <f t="shared" si="5"/>
        <v>168</v>
      </c>
      <c r="K99" s="11"/>
      <c r="L99" s="59">
        <f t="shared" si="5"/>
        <v>0</v>
      </c>
      <c r="M99" s="59"/>
      <c r="N99" s="59">
        <f t="shared" si="5"/>
        <v>0</v>
      </c>
      <c r="O99" s="59"/>
      <c r="P99" s="59">
        <f t="shared" si="5"/>
        <v>18</v>
      </c>
      <c r="Q99" s="59"/>
      <c r="R99" s="59">
        <f t="shared" si="5"/>
        <v>0</v>
      </c>
      <c r="S99" s="59"/>
      <c r="T99" s="59">
        <f t="shared" si="5"/>
        <v>0</v>
      </c>
      <c r="U99" s="59"/>
      <c r="V99" s="59">
        <f t="shared" si="5"/>
        <v>0</v>
      </c>
      <c r="W99" s="59"/>
      <c r="X99" s="59">
        <f t="shared" si="5"/>
        <v>0</v>
      </c>
      <c r="Y99" s="59"/>
      <c r="Z99" s="59">
        <f t="shared" si="5"/>
        <v>0</v>
      </c>
      <c r="AA99" s="59"/>
      <c r="AB99" s="59">
        <f t="shared" si="5"/>
        <v>0</v>
      </c>
      <c r="AC99" s="59"/>
      <c r="AD99" s="59">
        <f t="shared" si="5"/>
        <v>0</v>
      </c>
      <c r="AE99" s="59"/>
      <c r="AF99" s="59">
        <f t="shared" si="5"/>
        <v>0</v>
      </c>
      <c r="AG99" s="59"/>
      <c r="AH99" s="59">
        <f t="shared" si="5"/>
        <v>0</v>
      </c>
      <c r="AI99" s="59"/>
      <c r="AJ99" s="59">
        <f t="shared" si="5"/>
        <v>0</v>
      </c>
      <c r="AK99" s="59"/>
      <c r="AL99" s="59">
        <f t="shared" si="5"/>
        <v>0</v>
      </c>
      <c r="AM99" s="59"/>
      <c r="AN99" s="59">
        <f t="shared" si="5"/>
        <v>0</v>
      </c>
      <c r="AO99" s="59"/>
      <c r="AP99" s="59">
        <f t="shared" si="5"/>
        <v>0</v>
      </c>
      <c r="AQ99" s="59"/>
      <c r="AR99" s="59">
        <f>SUM(AR61,AR66,AR72,AR77,AR82,AR88,AR94)</f>
        <v>76983</v>
      </c>
      <c r="AS99" s="59"/>
      <c r="AT99" s="59">
        <f t="shared" si="5"/>
        <v>0</v>
      </c>
      <c r="AU99" s="59"/>
      <c r="AV99" s="59">
        <f t="shared" si="5"/>
        <v>0</v>
      </c>
      <c r="AW99" s="59"/>
      <c r="AX99" s="59">
        <f t="shared" si="5"/>
        <v>0</v>
      </c>
      <c r="AY99" s="8"/>
      <c r="AZ99" s="8"/>
      <c r="BA99" s="8"/>
    </row>
    <row r="100" spans="2:53" customFormat="1">
      <c r="B100" s="98" t="s">
        <v>45</v>
      </c>
      <c r="C100" s="5">
        <v>2019</v>
      </c>
      <c r="D100" s="59">
        <f t="shared" ref="D100:R100" si="6">SUM(D62,D70,D73,D78,D83,D86,D89,D92,D95)</f>
        <v>40</v>
      </c>
      <c r="E100" s="59"/>
      <c r="F100" s="59">
        <f t="shared" si="6"/>
        <v>0</v>
      </c>
      <c r="G100" s="59"/>
      <c r="H100" s="59">
        <f t="shared" si="6"/>
        <v>0</v>
      </c>
      <c r="I100" s="59"/>
      <c r="J100" s="59">
        <f t="shared" si="6"/>
        <v>68</v>
      </c>
      <c r="K100" s="11"/>
      <c r="L100" s="59">
        <f t="shared" si="6"/>
        <v>0</v>
      </c>
      <c r="M100" s="59"/>
      <c r="N100" s="59">
        <f t="shared" si="6"/>
        <v>0</v>
      </c>
      <c r="O100" s="59"/>
      <c r="P100" s="59">
        <f t="shared" si="6"/>
        <v>2975</v>
      </c>
      <c r="Q100" s="59"/>
      <c r="R100" s="59">
        <f t="shared" si="6"/>
        <v>0</v>
      </c>
      <c r="S100" s="59"/>
      <c r="T100" s="59">
        <f t="shared" ref="T100:AP100" si="7">SUM(T62,T70,T73,T78,T83,T86,T89,T92,T95)</f>
        <v>135</v>
      </c>
      <c r="U100" s="59"/>
      <c r="V100" s="59">
        <f t="shared" si="7"/>
        <v>0</v>
      </c>
      <c r="W100" s="59"/>
      <c r="X100" s="59">
        <f t="shared" si="7"/>
        <v>0</v>
      </c>
      <c r="Y100" s="59"/>
      <c r="Z100" s="59">
        <f t="shared" si="7"/>
        <v>0</v>
      </c>
      <c r="AA100" s="59"/>
      <c r="AB100" s="59">
        <f t="shared" si="7"/>
        <v>6</v>
      </c>
      <c r="AC100" s="59"/>
      <c r="AD100" s="59">
        <f t="shared" si="7"/>
        <v>0</v>
      </c>
      <c r="AE100" s="59"/>
      <c r="AF100" s="59">
        <f t="shared" si="7"/>
        <v>0</v>
      </c>
      <c r="AG100" s="59"/>
      <c r="AH100" s="59">
        <f t="shared" si="7"/>
        <v>0</v>
      </c>
      <c r="AI100" s="59"/>
      <c r="AJ100" s="59">
        <f t="shared" si="7"/>
        <v>0</v>
      </c>
      <c r="AK100" s="59"/>
      <c r="AL100" s="59">
        <f t="shared" si="7"/>
        <v>0</v>
      </c>
      <c r="AM100" s="59"/>
      <c r="AN100" s="59">
        <f t="shared" si="7"/>
        <v>0</v>
      </c>
      <c r="AO100" s="59"/>
      <c r="AP100" s="59">
        <f t="shared" si="7"/>
        <v>0</v>
      </c>
      <c r="AQ100" s="59"/>
      <c r="AR100" s="59">
        <f>SUM(AR62,AR70,AR73,AR78,AR83,AR86,AR89,AR92,AR95)</f>
        <v>57383</v>
      </c>
      <c r="AS100" s="59"/>
      <c r="AT100" s="59">
        <f t="shared" ref="AT100:AX100" si="8">SUM(AT62,AT70,AT73,AT78,AT83,AT86,AT89,AT92,AT95)</f>
        <v>0</v>
      </c>
      <c r="AU100" s="59"/>
      <c r="AV100" s="59">
        <f t="shared" si="8"/>
        <v>0</v>
      </c>
      <c r="AW100" s="59"/>
      <c r="AX100" s="59">
        <f t="shared" si="8"/>
        <v>0</v>
      </c>
      <c r="AY100" s="8"/>
      <c r="AZ100" s="8"/>
      <c r="BA100" s="8"/>
    </row>
    <row r="101" spans="2:53" customFormat="1">
      <c r="B101" s="98" t="s">
        <v>45</v>
      </c>
      <c r="C101" s="5">
        <v>2020</v>
      </c>
      <c r="D101" s="59">
        <f>SUM(D63,D67,D74,D79,D84,D87,D90,D96)</f>
        <v>1893</v>
      </c>
      <c r="E101" s="59"/>
      <c r="F101" s="59">
        <f t="shared" ref="F101:AX101" si="9">SUM(F63,F67,F74,F79,F84,F87,F90,F96)</f>
        <v>0</v>
      </c>
      <c r="G101" s="59"/>
      <c r="H101" s="59">
        <f t="shared" si="9"/>
        <v>0</v>
      </c>
      <c r="I101" s="59"/>
      <c r="J101" s="59">
        <f t="shared" si="9"/>
        <v>0</v>
      </c>
      <c r="K101" s="12"/>
      <c r="L101" s="59">
        <f t="shared" si="9"/>
        <v>0</v>
      </c>
      <c r="M101" s="59"/>
      <c r="N101" s="59">
        <f t="shared" si="9"/>
        <v>0</v>
      </c>
      <c r="O101" s="59"/>
      <c r="P101" s="59">
        <f t="shared" si="9"/>
        <v>0</v>
      </c>
      <c r="Q101" s="59"/>
      <c r="R101" s="59">
        <f t="shared" si="9"/>
        <v>0</v>
      </c>
      <c r="S101" s="59"/>
      <c r="T101" s="59">
        <f t="shared" si="9"/>
        <v>0</v>
      </c>
      <c r="U101" s="59"/>
      <c r="V101" s="59">
        <f t="shared" si="9"/>
        <v>0</v>
      </c>
      <c r="W101" s="59"/>
      <c r="X101" s="59">
        <f t="shared" si="9"/>
        <v>0</v>
      </c>
      <c r="Y101" s="59"/>
      <c r="Z101" s="59">
        <f t="shared" si="9"/>
        <v>0</v>
      </c>
      <c r="AA101" s="59"/>
      <c r="AB101" s="59">
        <f t="shared" si="9"/>
        <v>0</v>
      </c>
      <c r="AC101" s="59"/>
      <c r="AD101" s="59">
        <f t="shared" si="9"/>
        <v>0</v>
      </c>
      <c r="AE101" s="59"/>
      <c r="AF101" s="59">
        <f t="shared" si="9"/>
        <v>0</v>
      </c>
      <c r="AG101" s="59"/>
      <c r="AH101" s="59">
        <f t="shared" si="9"/>
        <v>0</v>
      </c>
      <c r="AI101" s="59"/>
      <c r="AJ101" s="59">
        <f t="shared" si="9"/>
        <v>0</v>
      </c>
      <c r="AK101" s="59"/>
      <c r="AL101" s="59">
        <f t="shared" si="9"/>
        <v>0</v>
      </c>
      <c r="AM101" s="59"/>
      <c r="AN101" s="59">
        <f t="shared" si="9"/>
        <v>0</v>
      </c>
      <c r="AO101" s="59"/>
      <c r="AP101" s="59">
        <f t="shared" si="9"/>
        <v>0</v>
      </c>
      <c r="AQ101" s="59"/>
      <c r="AR101" s="59">
        <f t="shared" si="9"/>
        <v>82281</v>
      </c>
      <c r="AS101" s="59"/>
      <c r="AT101" s="59">
        <f t="shared" si="9"/>
        <v>0</v>
      </c>
      <c r="AU101" s="59"/>
      <c r="AV101" s="59">
        <f t="shared" si="9"/>
        <v>0</v>
      </c>
      <c r="AW101" s="59"/>
      <c r="AX101" s="59">
        <f t="shared" si="9"/>
        <v>0</v>
      </c>
      <c r="AY101" s="8"/>
      <c r="AZ101" s="8"/>
      <c r="BA101" s="8"/>
    </row>
    <row r="102" spans="2:53" customFormat="1" ht="13.5" thickBot="1">
      <c r="B102" s="98" t="s">
        <v>45</v>
      </c>
      <c r="C102" s="5">
        <v>2021</v>
      </c>
      <c r="D102" s="11">
        <f>SUM(D64,D68,D75,D80,D85,D91,D97)</f>
        <v>15</v>
      </c>
      <c r="E102" s="11"/>
      <c r="F102" s="11">
        <f t="shared" ref="F102:AX102" si="10">SUM(F64,F68,F75,F80,F85,F91,F97)</f>
        <v>0</v>
      </c>
      <c r="G102" s="11"/>
      <c r="H102" s="11">
        <f t="shared" si="10"/>
        <v>0</v>
      </c>
      <c r="I102" s="11"/>
      <c r="J102" s="11">
        <f t="shared" si="10"/>
        <v>0</v>
      </c>
      <c r="K102" s="11"/>
      <c r="L102" s="11">
        <f t="shared" si="10"/>
        <v>0</v>
      </c>
      <c r="M102" s="11"/>
      <c r="N102" s="11">
        <f t="shared" si="10"/>
        <v>0</v>
      </c>
      <c r="O102" s="11"/>
      <c r="P102" s="11">
        <f t="shared" si="10"/>
        <v>0</v>
      </c>
      <c r="Q102" s="11"/>
      <c r="R102" s="11">
        <f t="shared" si="10"/>
        <v>0</v>
      </c>
      <c r="S102" s="11"/>
      <c r="T102" s="11">
        <f t="shared" si="10"/>
        <v>0</v>
      </c>
      <c r="U102" s="11"/>
      <c r="V102" s="11">
        <f t="shared" si="10"/>
        <v>0</v>
      </c>
      <c r="W102" s="11"/>
      <c r="X102" s="11">
        <f t="shared" si="10"/>
        <v>0</v>
      </c>
      <c r="Y102" s="11"/>
      <c r="Z102" s="11">
        <f t="shared" si="10"/>
        <v>0</v>
      </c>
      <c r="AA102" s="11"/>
      <c r="AB102" s="11">
        <f t="shared" si="10"/>
        <v>0</v>
      </c>
      <c r="AC102" s="11"/>
      <c r="AD102" s="11">
        <f t="shared" si="10"/>
        <v>0</v>
      </c>
      <c r="AE102" s="11"/>
      <c r="AF102" s="11">
        <f t="shared" si="10"/>
        <v>0</v>
      </c>
      <c r="AG102" s="11"/>
      <c r="AH102" s="11">
        <f t="shared" si="10"/>
        <v>0</v>
      </c>
      <c r="AI102" s="11"/>
      <c r="AJ102" s="11">
        <f t="shared" si="10"/>
        <v>0</v>
      </c>
      <c r="AK102" s="11"/>
      <c r="AL102" s="11">
        <f t="shared" si="10"/>
        <v>0</v>
      </c>
      <c r="AM102" s="11"/>
      <c r="AN102" s="11">
        <f t="shared" si="10"/>
        <v>0</v>
      </c>
      <c r="AO102" s="11"/>
      <c r="AP102" s="11">
        <f t="shared" si="10"/>
        <v>0</v>
      </c>
      <c r="AQ102" s="11"/>
      <c r="AR102" s="11">
        <f t="shared" si="10"/>
        <v>143754</v>
      </c>
      <c r="AS102" s="11"/>
      <c r="AT102" s="11">
        <f t="shared" si="10"/>
        <v>0</v>
      </c>
      <c r="AU102" s="11"/>
      <c r="AV102" s="11">
        <f t="shared" si="10"/>
        <v>0</v>
      </c>
      <c r="AW102" s="11"/>
      <c r="AX102" s="11">
        <f t="shared" si="10"/>
        <v>0</v>
      </c>
      <c r="AY102" s="8"/>
      <c r="AZ102" s="8"/>
      <c r="BA102" s="8"/>
    </row>
    <row r="103" spans="2:53" customFormat="1" ht="22.5" customHeight="1">
      <c r="B103" s="28" t="s">
        <v>61</v>
      </c>
      <c r="C103" s="39"/>
      <c r="D103" s="41"/>
      <c r="E103" s="41"/>
      <c r="F103" s="41"/>
      <c r="G103" s="41"/>
      <c r="H103" s="41"/>
      <c r="I103" s="41"/>
      <c r="J103" s="41"/>
      <c r="K103" s="68"/>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58"/>
      <c r="AZ103" s="8"/>
      <c r="BA103" s="8"/>
    </row>
    <row r="104" spans="2:53" customFormat="1" ht="16.5" customHeight="1">
      <c r="B104" s="122" t="s">
        <v>62</v>
      </c>
      <c r="C104" s="122"/>
      <c r="D104" s="60"/>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58"/>
      <c r="AZ104" s="8"/>
      <c r="BA104" s="8"/>
    </row>
    <row r="105" spans="2:53" customFormat="1">
      <c r="B105" s="6" t="s">
        <v>142</v>
      </c>
      <c r="C105" s="7">
        <v>2018</v>
      </c>
      <c r="D105" s="16">
        <v>53500</v>
      </c>
      <c r="E105" s="17"/>
      <c r="F105" s="16">
        <v>150</v>
      </c>
      <c r="G105" s="17"/>
      <c r="H105" s="16" t="s">
        <v>2</v>
      </c>
      <c r="I105" s="17"/>
      <c r="J105" s="16">
        <v>19370</v>
      </c>
      <c r="K105" s="18"/>
      <c r="L105" s="16">
        <v>5718</v>
      </c>
      <c r="M105" s="69"/>
      <c r="N105" s="16">
        <v>449</v>
      </c>
      <c r="O105" s="17"/>
      <c r="P105" s="16" t="s">
        <v>2</v>
      </c>
      <c r="Q105" s="17"/>
      <c r="R105" s="16" t="s">
        <v>2</v>
      </c>
      <c r="S105" s="17"/>
      <c r="T105" s="16" t="s">
        <v>2</v>
      </c>
      <c r="U105" s="17"/>
      <c r="V105" s="16" t="s">
        <v>2</v>
      </c>
      <c r="W105" s="17"/>
      <c r="X105" s="16">
        <v>18</v>
      </c>
      <c r="Y105" s="17"/>
      <c r="Z105" s="16" t="s">
        <v>2</v>
      </c>
      <c r="AA105" s="17"/>
      <c r="AB105" s="16" t="s">
        <v>2</v>
      </c>
      <c r="AC105" s="17"/>
      <c r="AD105" s="16" t="s">
        <v>2</v>
      </c>
      <c r="AE105" s="17"/>
      <c r="AF105" s="16" t="s">
        <v>2</v>
      </c>
      <c r="AG105" s="17"/>
      <c r="AH105" s="16">
        <v>6552</v>
      </c>
      <c r="AI105" s="17"/>
      <c r="AJ105" s="16" t="s">
        <v>2</v>
      </c>
      <c r="AK105" s="17"/>
      <c r="AL105" s="16" t="s">
        <v>2</v>
      </c>
      <c r="AM105" s="17"/>
      <c r="AN105" s="16">
        <v>3873</v>
      </c>
      <c r="AO105" s="17"/>
      <c r="AP105" s="16" t="s">
        <v>2</v>
      </c>
      <c r="AQ105" s="17"/>
      <c r="AR105" s="16">
        <v>3521</v>
      </c>
      <c r="AS105" s="17"/>
      <c r="AT105" s="16">
        <v>908</v>
      </c>
      <c r="AU105" s="17"/>
      <c r="AV105" s="16" t="s">
        <v>2</v>
      </c>
      <c r="AW105" s="17"/>
      <c r="AX105" s="16" t="s">
        <v>2</v>
      </c>
      <c r="AY105" s="58"/>
      <c r="AZ105" s="8"/>
      <c r="BA105" s="8"/>
    </row>
    <row r="106" spans="2:53" customFormat="1">
      <c r="B106" s="6"/>
      <c r="C106" s="7">
        <v>2019</v>
      </c>
      <c r="D106" s="16">
        <v>32880</v>
      </c>
      <c r="E106" s="17"/>
      <c r="F106" s="16" t="s">
        <v>2</v>
      </c>
      <c r="G106" s="17"/>
      <c r="H106" s="16" t="s">
        <v>2</v>
      </c>
      <c r="I106" s="17"/>
      <c r="J106" s="16">
        <v>6616</v>
      </c>
      <c r="K106" s="18"/>
      <c r="L106" s="16">
        <v>2014</v>
      </c>
      <c r="M106" s="17"/>
      <c r="N106" s="16" t="s">
        <v>2</v>
      </c>
      <c r="O106" s="17"/>
      <c r="P106" s="16" t="s">
        <v>2</v>
      </c>
      <c r="Q106" s="17"/>
      <c r="R106" s="16" t="s">
        <v>2</v>
      </c>
      <c r="S106" s="17"/>
      <c r="T106" s="16" t="s">
        <v>2</v>
      </c>
      <c r="U106" s="17"/>
      <c r="V106" s="16" t="s">
        <v>2</v>
      </c>
      <c r="W106" s="17"/>
      <c r="X106" s="16" t="s">
        <v>2</v>
      </c>
      <c r="Y106" s="17"/>
      <c r="Z106" s="16" t="s">
        <v>2</v>
      </c>
      <c r="AA106" s="17"/>
      <c r="AB106" s="16" t="s">
        <v>2</v>
      </c>
      <c r="AC106" s="17"/>
      <c r="AD106" s="16" t="s">
        <v>2</v>
      </c>
      <c r="AE106" s="17"/>
      <c r="AF106" s="16" t="s">
        <v>2</v>
      </c>
      <c r="AG106" s="17"/>
      <c r="AH106" s="16" t="s">
        <v>2</v>
      </c>
      <c r="AI106" s="17"/>
      <c r="AJ106" s="16" t="s">
        <v>2</v>
      </c>
      <c r="AK106" s="17"/>
      <c r="AL106" s="16" t="s">
        <v>2</v>
      </c>
      <c r="AM106" s="17"/>
      <c r="AN106" s="16">
        <v>3606</v>
      </c>
      <c r="AO106" s="17"/>
      <c r="AP106" s="16" t="s">
        <v>2</v>
      </c>
      <c r="AQ106" s="17"/>
      <c r="AR106" s="16" t="s">
        <v>2</v>
      </c>
      <c r="AS106" s="17"/>
      <c r="AT106" s="16" t="s">
        <v>2</v>
      </c>
      <c r="AU106" s="17"/>
      <c r="AV106" s="16" t="s">
        <v>2</v>
      </c>
      <c r="AW106" s="17"/>
      <c r="AX106" s="16" t="s">
        <v>2</v>
      </c>
      <c r="AY106" s="58"/>
      <c r="AZ106" s="8"/>
      <c r="BA106" s="8"/>
    </row>
    <row r="107" spans="2:53" customFormat="1">
      <c r="B107" s="6"/>
      <c r="C107" s="7">
        <v>2020</v>
      </c>
      <c r="D107" s="16">
        <v>48921</v>
      </c>
      <c r="E107" s="17"/>
      <c r="F107" s="16">
        <v>156</v>
      </c>
      <c r="G107" s="17"/>
      <c r="H107" s="16" t="s">
        <v>2</v>
      </c>
      <c r="I107" s="17"/>
      <c r="J107" s="16">
        <v>6838</v>
      </c>
      <c r="K107" s="18"/>
      <c r="L107" s="16">
        <v>492</v>
      </c>
      <c r="M107" s="17"/>
      <c r="N107" s="16" t="s">
        <v>2</v>
      </c>
      <c r="O107" s="17"/>
      <c r="P107" s="16" t="s">
        <v>2</v>
      </c>
      <c r="Q107" s="17"/>
      <c r="R107" s="16" t="s">
        <v>2</v>
      </c>
      <c r="S107" s="17"/>
      <c r="T107" s="16" t="s">
        <v>2</v>
      </c>
      <c r="U107" s="17"/>
      <c r="V107" s="16" t="s">
        <v>2</v>
      </c>
      <c r="W107" s="17"/>
      <c r="X107" s="16" t="s">
        <v>2</v>
      </c>
      <c r="Y107" s="17"/>
      <c r="Z107" s="16" t="s">
        <v>2</v>
      </c>
      <c r="AA107" s="17"/>
      <c r="AB107" s="16" t="s">
        <v>2</v>
      </c>
      <c r="AC107" s="17"/>
      <c r="AD107" s="16" t="s">
        <v>2</v>
      </c>
      <c r="AE107" s="17"/>
      <c r="AF107" s="16" t="s">
        <v>2</v>
      </c>
      <c r="AG107" s="17"/>
      <c r="AH107" s="16">
        <v>3</v>
      </c>
      <c r="AI107" s="17"/>
      <c r="AJ107" s="16" t="s">
        <v>2</v>
      </c>
      <c r="AK107" s="17"/>
      <c r="AL107" s="16" t="s">
        <v>2</v>
      </c>
      <c r="AM107" s="17"/>
      <c r="AN107" s="16">
        <v>2796</v>
      </c>
      <c r="AO107" s="17"/>
      <c r="AP107" s="16" t="s">
        <v>2</v>
      </c>
      <c r="AQ107" s="17"/>
      <c r="AR107" s="16">
        <v>1716</v>
      </c>
      <c r="AS107" s="17"/>
      <c r="AT107" s="16">
        <v>303</v>
      </c>
      <c r="AU107" s="17"/>
      <c r="AV107" s="16" t="s">
        <v>2</v>
      </c>
      <c r="AW107" s="17"/>
      <c r="AX107" s="16" t="s">
        <v>2</v>
      </c>
      <c r="AY107" s="58"/>
      <c r="AZ107" s="8"/>
      <c r="BA107" s="8"/>
    </row>
    <row r="108" spans="2:53" customFormat="1">
      <c r="B108" s="6"/>
      <c r="C108" s="7">
        <v>2021</v>
      </c>
      <c r="D108" s="16">
        <v>12192</v>
      </c>
      <c r="E108" s="16"/>
      <c r="F108" s="16" t="s">
        <v>2</v>
      </c>
      <c r="G108" s="16"/>
      <c r="H108" s="16" t="s">
        <v>2</v>
      </c>
      <c r="I108" s="16"/>
      <c r="J108" s="16">
        <v>3808</v>
      </c>
      <c r="K108" s="18"/>
      <c r="L108" s="18" t="s">
        <v>2</v>
      </c>
      <c r="M108" s="18"/>
      <c r="N108" s="18" t="s">
        <v>2</v>
      </c>
      <c r="O108" s="18"/>
      <c r="P108" s="18" t="s">
        <v>2</v>
      </c>
      <c r="Q108" s="18"/>
      <c r="R108" s="18" t="s">
        <v>2</v>
      </c>
      <c r="S108" s="18"/>
      <c r="T108" s="18" t="s">
        <v>2</v>
      </c>
      <c r="U108" s="18"/>
      <c r="V108" s="18" t="s">
        <v>2</v>
      </c>
      <c r="W108" s="18"/>
      <c r="X108" s="18" t="s">
        <v>2</v>
      </c>
      <c r="Y108" s="18"/>
      <c r="Z108" s="18" t="s">
        <v>2</v>
      </c>
      <c r="AA108" s="18"/>
      <c r="AB108" s="18" t="s">
        <v>2</v>
      </c>
      <c r="AC108" s="18"/>
      <c r="AD108" s="18" t="s">
        <v>2</v>
      </c>
      <c r="AE108" s="18"/>
      <c r="AF108" s="18" t="s">
        <v>2</v>
      </c>
      <c r="AG108" s="18"/>
      <c r="AH108" s="18">
        <v>12000</v>
      </c>
      <c r="AI108" s="18"/>
      <c r="AJ108" s="18" t="s">
        <v>2</v>
      </c>
      <c r="AK108" s="18"/>
      <c r="AL108" s="18" t="s">
        <v>2</v>
      </c>
      <c r="AM108" s="18"/>
      <c r="AN108" s="18">
        <v>4</v>
      </c>
      <c r="AO108" s="18"/>
      <c r="AP108" s="18" t="s">
        <v>2</v>
      </c>
      <c r="AQ108" s="18"/>
      <c r="AR108" s="18">
        <v>18578</v>
      </c>
      <c r="AS108" s="18"/>
      <c r="AT108" s="18">
        <v>74</v>
      </c>
      <c r="AU108" s="18"/>
      <c r="AV108" s="18" t="s">
        <v>2</v>
      </c>
      <c r="AW108" s="18"/>
      <c r="AX108" s="18" t="s">
        <v>2</v>
      </c>
      <c r="AY108" s="58"/>
      <c r="AZ108" s="8"/>
      <c r="BA108" s="8"/>
    </row>
    <row r="109" spans="2:53" customFormat="1">
      <c r="B109" s="90" t="s">
        <v>64</v>
      </c>
      <c r="C109" s="7">
        <v>2018</v>
      </c>
      <c r="D109" s="16" t="s">
        <v>2</v>
      </c>
      <c r="E109" s="17"/>
      <c r="F109" s="16" t="s">
        <v>2</v>
      </c>
      <c r="G109" s="17"/>
      <c r="H109" s="16" t="s">
        <v>2</v>
      </c>
      <c r="I109" s="17"/>
      <c r="J109" s="16">
        <v>11</v>
      </c>
      <c r="K109" s="18"/>
      <c r="L109" s="16" t="s">
        <v>2</v>
      </c>
      <c r="M109" s="19"/>
      <c r="N109" s="16" t="s">
        <v>2</v>
      </c>
      <c r="O109" s="17"/>
      <c r="P109" s="16" t="s">
        <v>2</v>
      </c>
      <c r="Q109" s="17"/>
      <c r="R109" s="16" t="s">
        <v>2</v>
      </c>
      <c r="S109" s="17"/>
      <c r="T109" s="16" t="s">
        <v>2</v>
      </c>
      <c r="U109" s="17"/>
      <c r="V109" s="16" t="s">
        <v>2</v>
      </c>
      <c r="W109" s="17"/>
      <c r="X109" s="16" t="s">
        <v>2</v>
      </c>
      <c r="Y109" s="17"/>
      <c r="Z109" s="16" t="s">
        <v>2</v>
      </c>
      <c r="AA109" s="17"/>
      <c r="AB109" s="16" t="s">
        <v>2</v>
      </c>
      <c r="AC109" s="17"/>
      <c r="AD109" s="16" t="s">
        <v>2</v>
      </c>
      <c r="AE109" s="17"/>
      <c r="AF109" s="16" t="s">
        <v>2</v>
      </c>
      <c r="AG109" s="17"/>
      <c r="AH109" s="16" t="s">
        <v>2</v>
      </c>
      <c r="AI109" s="17"/>
      <c r="AJ109" s="16" t="s">
        <v>2</v>
      </c>
      <c r="AK109" s="17"/>
      <c r="AL109" s="16" t="s">
        <v>2</v>
      </c>
      <c r="AM109" s="17"/>
      <c r="AN109" s="16" t="s">
        <v>2</v>
      </c>
      <c r="AO109" s="17"/>
      <c r="AP109" s="16" t="s">
        <v>2</v>
      </c>
      <c r="AQ109" s="17"/>
      <c r="AR109" s="16" t="s">
        <v>3</v>
      </c>
      <c r="AS109" s="17"/>
      <c r="AT109" s="16" t="s">
        <v>3</v>
      </c>
      <c r="AU109" s="17"/>
      <c r="AV109" s="16" t="s">
        <v>2</v>
      </c>
      <c r="AW109" s="19" t="s">
        <v>24</v>
      </c>
      <c r="AX109" s="16" t="s">
        <v>2</v>
      </c>
      <c r="AY109" s="58"/>
      <c r="AZ109" s="8"/>
      <c r="BA109" s="8"/>
    </row>
    <row r="110" spans="2:53" customFormat="1">
      <c r="B110" s="6"/>
      <c r="C110" s="7">
        <v>2019</v>
      </c>
      <c r="D110" s="16" t="s">
        <v>2</v>
      </c>
      <c r="E110" s="17"/>
      <c r="F110" s="16" t="s">
        <v>2</v>
      </c>
      <c r="G110" s="17"/>
      <c r="H110" s="16" t="s">
        <v>2</v>
      </c>
      <c r="I110" s="17"/>
      <c r="J110" s="16">
        <v>10</v>
      </c>
      <c r="K110" s="18"/>
      <c r="L110" s="16" t="s">
        <v>2</v>
      </c>
      <c r="M110" s="17"/>
      <c r="N110" s="16" t="s">
        <v>2</v>
      </c>
      <c r="O110" s="17"/>
      <c r="P110" s="16" t="s">
        <v>2</v>
      </c>
      <c r="Q110" s="17"/>
      <c r="R110" s="16" t="s">
        <v>2</v>
      </c>
      <c r="S110" s="17"/>
      <c r="T110" s="16" t="s">
        <v>3</v>
      </c>
      <c r="U110" s="17"/>
      <c r="V110" s="16" t="s">
        <v>2</v>
      </c>
      <c r="W110" s="17"/>
      <c r="X110" s="16" t="s">
        <v>2</v>
      </c>
      <c r="Y110" s="17"/>
      <c r="Z110" s="16" t="s">
        <v>2</v>
      </c>
      <c r="AA110" s="17"/>
      <c r="AB110" s="16" t="s">
        <v>2</v>
      </c>
      <c r="AC110" s="17"/>
      <c r="AD110" s="16" t="s">
        <v>2</v>
      </c>
      <c r="AE110" s="17"/>
      <c r="AF110" s="16" t="s">
        <v>2</v>
      </c>
      <c r="AG110" s="17"/>
      <c r="AH110" s="16" t="s">
        <v>2</v>
      </c>
      <c r="AI110" s="17"/>
      <c r="AJ110" s="16" t="s">
        <v>2</v>
      </c>
      <c r="AK110" s="17"/>
      <c r="AL110" s="16" t="s">
        <v>2</v>
      </c>
      <c r="AM110" s="17"/>
      <c r="AN110" s="16" t="s">
        <v>2</v>
      </c>
      <c r="AO110" s="17"/>
      <c r="AP110" s="16" t="s">
        <v>2</v>
      </c>
      <c r="AQ110" s="17"/>
      <c r="AR110" s="16" t="s">
        <v>2</v>
      </c>
      <c r="AS110" s="17"/>
      <c r="AT110" s="16" t="s">
        <v>2</v>
      </c>
      <c r="AU110" s="17"/>
      <c r="AV110" s="16" t="s">
        <v>2</v>
      </c>
      <c r="AW110" s="17"/>
      <c r="AX110" s="16" t="s">
        <v>2</v>
      </c>
      <c r="AY110" s="58"/>
      <c r="AZ110" s="8"/>
      <c r="BA110" s="8"/>
    </row>
    <row r="111" spans="2:53" customFormat="1">
      <c r="B111" s="6"/>
      <c r="C111" s="7">
        <v>2020</v>
      </c>
      <c r="D111" s="16" t="s">
        <v>2</v>
      </c>
      <c r="E111" s="17"/>
      <c r="F111" s="16" t="s">
        <v>2</v>
      </c>
      <c r="G111" s="17"/>
      <c r="H111" s="16" t="s">
        <v>2</v>
      </c>
      <c r="I111" s="17"/>
      <c r="J111" s="16">
        <v>37</v>
      </c>
      <c r="K111" s="18"/>
      <c r="L111" s="16" t="s">
        <v>2</v>
      </c>
      <c r="M111" s="17"/>
      <c r="N111" s="16" t="s">
        <v>2</v>
      </c>
      <c r="O111" s="17"/>
      <c r="P111" s="16" t="s">
        <v>2</v>
      </c>
      <c r="Q111" s="17"/>
      <c r="R111" s="16" t="s">
        <v>2</v>
      </c>
      <c r="S111" s="17"/>
      <c r="T111" s="16" t="s">
        <v>2</v>
      </c>
      <c r="U111" s="17"/>
      <c r="V111" s="16" t="s">
        <v>2</v>
      </c>
      <c r="W111" s="17"/>
      <c r="X111" s="16" t="s">
        <v>2</v>
      </c>
      <c r="Y111" s="17"/>
      <c r="Z111" s="16" t="s">
        <v>2</v>
      </c>
      <c r="AA111" s="17"/>
      <c r="AB111" s="16">
        <v>40</v>
      </c>
      <c r="AC111" s="17"/>
      <c r="AD111" s="16" t="s">
        <v>2</v>
      </c>
      <c r="AE111" s="17"/>
      <c r="AF111" s="16" t="s">
        <v>2</v>
      </c>
      <c r="AG111" s="17"/>
      <c r="AH111" s="16" t="s">
        <v>2</v>
      </c>
      <c r="AI111" s="17"/>
      <c r="AJ111" s="16" t="s">
        <v>2</v>
      </c>
      <c r="AK111" s="17"/>
      <c r="AL111" s="16" t="s">
        <v>2</v>
      </c>
      <c r="AM111" s="17"/>
      <c r="AN111" s="16" t="s">
        <v>2</v>
      </c>
      <c r="AO111" s="17"/>
      <c r="AP111" s="16" t="s">
        <v>2</v>
      </c>
      <c r="AQ111" s="17"/>
      <c r="AR111" s="16">
        <v>6</v>
      </c>
      <c r="AS111" s="17"/>
      <c r="AT111" s="16" t="s">
        <v>3</v>
      </c>
      <c r="AU111" s="17"/>
      <c r="AV111" s="16" t="s">
        <v>2</v>
      </c>
      <c r="AW111" s="19" t="s">
        <v>24</v>
      </c>
      <c r="AX111" s="16" t="s">
        <v>2</v>
      </c>
      <c r="AY111" s="58"/>
      <c r="AZ111" s="8"/>
      <c r="BA111" s="8"/>
    </row>
    <row r="112" spans="2:53" customFormat="1">
      <c r="B112" s="6" t="s">
        <v>65</v>
      </c>
      <c r="C112" s="7">
        <v>2017</v>
      </c>
      <c r="D112" s="16" t="s">
        <v>2</v>
      </c>
      <c r="E112" s="17"/>
      <c r="F112" s="16" t="s">
        <v>2</v>
      </c>
      <c r="G112" s="17"/>
      <c r="H112" s="16" t="s">
        <v>2</v>
      </c>
      <c r="I112" s="17"/>
      <c r="J112" s="16" t="s">
        <v>2</v>
      </c>
      <c r="K112" s="50"/>
      <c r="L112" s="16" t="s">
        <v>3</v>
      </c>
      <c r="M112" s="17"/>
      <c r="N112" s="16" t="s">
        <v>2</v>
      </c>
      <c r="O112" s="17"/>
      <c r="P112" s="16" t="s">
        <v>2</v>
      </c>
      <c r="Q112" s="17"/>
      <c r="R112" s="16" t="s">
        <v>2</v>
      </c>
      <c r="S112" s="17"/>
      <c r="T112" s="16" t="s">
        <v>2</v>
      </c>
      <c r="U112" s="17"/>
      <c r="V112" s="16" t="s">
        <v>2</v>
      </c>
      <c r="W112" s="17"/>
      <c r="X112" s="16" t="s">
        <v>2</v>
      </c>
      <c r="Y112" s="17"/>
      <c r="Z112" s="16" t="s">
        <v>2</v>
      </c>
      <c r="AA112" s="17"/>
      <c r="AB112" s="16" t="s">
        <v>2</v>
      </c>
      <c r="AC112" s="17"/>
      <c r="AD112" s="16" t="s">
        <v>2</v>
      </c>
      <c r="AE112" s="17"/>
      <c r="AF112" s="16" t="s">
        <v>2</v>
      </c>
      <c r="AG112" s="17"/>
      <c r="AH112" s="16" t="s">
        <v>2</v>
      </c>
      <c r="AI112" s="17"/>
      <c r="AJ112" s="16" t="s">
        <v>2</v>
      </c>
      <c r="AK112" s="17"/>
      <c r="AL112" s="16" t="s">
        <v>2</v>
      </c>
      <c r="AM112" s="17"/>
      <c r="AN112" s="16" t="s">
        <v>2</v>
      </c>
      <c r="AO112" s="17"/>
      <c r="AP112" s="16" t="s">
        <v>3</v>
      </c>
      <c r="AQ112" s="17"/>
      <c r="AR112" s="16" t="s">
        <v>2</v>
      </c>
      <c r="AS112" s="17"/>
      <c r="AT112" s="16" t="s">
        <v>2</v>
      </c>
      <c r="AU112" s="17"/>
      <c r="AV112" s="16" t="s">
        <v>2</v>
      </c>
      <c r="AW112" s="17"/>
      <c r="AX112" s="16" t="s">
        <v>2</v>
      </c>
      <c r="AY112" s="58"/>
      <c r="AZ112" s="8"/>
      <c r="BA112" s="8"/>
    </row>
    <row r="113" spans="2:53" customFormat="1">
      <c r="B113" s="6"/>
      <c r="C113" s="7">
        <v>2019</v>
      </c>
      <c r="D113" s="16" t="s">
        <v>2</v>
      </c>
      <c r="E113" s="17"/>
      <c r="F113" s="16" t="s">
        <v>2</v>
      </c>
      <c r="G113" s="17"/>
      <c r="H113" s="16" t="s">
        <v>2</v>
      </c>
      <c r="I113" s="17"/>
      <c r="J113" s="16" t="s">
        <v>2</v>
      </c>
      <c r="K113" s="18"/>
      <c r="L113" s="16">
        <v>1</v>
      </c>
      <c r="M113" s="17"/>
      <c r="N113" s="16" t="s">
        <v>2</v>
      </c>
      <c r="O113" s="17"/>
      <c r="P113" s="16" t="s">
        <v>2</v>
      </c>
      <c r="Q113" s="17"/>
      <c r="R113" s="16" t="s">
        <v>2</v>
      </c>
      <c r="S113" s="17"/>
      <c r="T113" s="16" t="s">
        <v>2</v>
      </c>
      <c r="U113" s="17"/>
      <c r="V113" s="16" t="s">
        <v>2</v>
      </c>
      <c r="W113" s="17"/>
      <c r="X113" s="16" t="s">
        <v>2</v>
      </c>
      <c r="Y113" s="17"/>
      <c r="Z113" s="16" t="s">
        <v>2</v>
      </c>
      <c r="AA113" s="17"/>
      <c r="AB113" s="16" t="s">
        <v>2</v>
      </c>
      <c r="AC113" s="17"/>
      <c r="AD113" s="16" t="s">
        <v>2</v>
      </c>
      <c r="AE113" s="17"/>
      <c r="AF113" s="16" t="s">
        <v>2</v>
      </c>
      <c r="AG113" s="17"/>
      <c r="AH113" s="16" t="s">
        <v>2</v>
      </c>
      <c r="AI113" s="17"/>
      <c r="AJ113" s="16" t="s">
        <v>2</v>
      </c>
      <c r="AK113" s="17"/>
      <c r="AL113" s="16" t="s">
        <v>2</v>
      </c>
      <c r="AM113" s="17"/>
      <c r="AN113" s="16" t="s">
        <v>2</v>
      </c>
      <c r="AO113" s="17"/>
      <c r="AP113" s="16" t="s">
        <v>2</v>
      </c>
      <c r="AQ113" s="17"/>
      <c r="AR113" s="16" t="s">
        <v>2</v>
      </c>
      <c r="AS113" s="17"/>
      <c r="AT113" s="16" t="s">
        <v>2</v>
      </c>
      <c r="AU113" s="17"/>
      <c r="AV113" s="16">
        <v>1</v>
      </c>
      <c r="AW113" s="17"/>
      <c r="AX113" s="16" t="s">
        <v>2</v>
      </c>
      <c r="AY113" s="58"/>
      <c r="AZ113" s="8"/>
      <c r="BA113" s="8"/>
    </row>
    <row r="114" spans="2:53" customFormat="1">
      <c r="B114" s="6"/>
      <c r="C114" s="7">
        <v>2020</v>
      </c>
      <c r="D114" s="18" t="s">
        <v>2</v>
      </c>
      <c r="E114" s="18"/>
      <c r="F114" s="18" t="s">
        <v>2</v>
      </c>
      <c r="G114" s="18"/>
      <c r="H114" s="18" t="s">
        <v>2</v>
      </c>
      <c r="I114" s="18"/>
      <c r="J114" s="16" t="s">
        <v>3</v>
      </c>
      <c r="K114" s="67"/>
      <c r="L114" s="18" t="s">
        <v>2</v>
      </c>
      <c r="M114" s="18"/>
      <c r="N114" s="18" t="s">
        <v>2</v>
      </c>
      <c r="O114" s="18"/>
      <c r="P114" s="18" t="s">
        <v>2</v>
      </c>
      <c r="Q114" s="18"/>
      <c r="R114" s="18" t="s">
        <v>2</v>
      </c>
      <c r="S114" s="18"/>
      <c r="T114" s="18" t="s">
        <v>2</v>
      </c>
      <c r="U114" s="18"/>
      <c r="V114" s="18" t="s">
        <v>2</v>
      </c>
      <c r="W114" s="18"/>
      <c r="X114" s="18" t="s">
        <v>2</v>
      </c>
      <c r="Y114" s="18"/>
      <c r="Z114" s="18" t="s">
        <v>2</v>
      </c>
      <c r="AA114" s="18"/>
      <c r="AB114" s="18" t="s">
        <v>2</v>
      </c>
      <c r="AC114" s="18"/>
      <c r="AD114" s="18" t="s">
        <v>2</v>
      </c>
      <c r="AE114" s="18"/>
      <c r="AF114" s="18" t="s">
        <v>2</v>
      </c>
      <c r="AG114" s="18"/>
      <c r="AH114" s="18" t="s">
        <v>2</v>
      </c>
      <c r="AI114" s="18"/>
      <c r="AJ114" s="18" t="s">
        <v>2</v>
      </c>
      <c r="AK114" s="18"/>
      <c r="AL114" s="18" t="s">
        <v>2</v>
      </c>
      <c r="AM114" s="18"/>
      <c r="AN114" s="18" t="s">
        <v>2</v>
      </c>
      <c r="AO114" s="18"/>
      <c r="AP114" s="18" t="s">
        <v>2</v>
      </c>
      <c r="AQ114" s="18"/>
      <c r="AR114" s="18" t="s">
        <v>2</v>
      </c>
      <c r="AS114" s="18"/>
      <c r="AT114" s="18" t="s">
        <v>2</v>
      </c>
      <c r="AU114" s="18"/>
      <c r="AV114" s="18" t="s">
        <v>2</v>
      </c>
      <c r="AW114" s="18"/>
      <c r="AX114" s="18" t="s">
        <v>2</v>
      </c>
      <c r="AY114" s="58"/>
      <c r="AZ114" s="8"/>
      <c r="BA114" s="8"/>
    </row>
    <row r="115" spans="2:53" customFormat="1">
      <c r="B115" s="6" t="s">
        <v>143</v>
      </c>
      <c r="C115" s="7">
        <v>2017</v>
      </c>
      <c r="D115" s="16">
        <v>7647</v>
      </c>
      <c r="E115" s="17"/>
      <c r="F115" s="16" t="s">
        <v>2</v>
      </c>
      <c r="G115" s="17"/>
      <c r="H115" s="16" t="s">
        <v>2</v>
      </c>
      <c r="I115" s="17"/>
      <c r="J115" s="16">
        <v>1</v>
      </c>
      <c r="K115" s="18"/>
      <c r="L115" s="16" t="s">
        <v>2</v>
      </c>
      <c r="M115" s="17"/>
      <c r="N115" s="16" t="s">
        <v>2</v>
      </c>
      <c r="O115" s="17"/>
      <c r="P115" s="16" t="s">
        <v>2</v>
      </c>
      <c r="Q115" s="17"/>
      <c r="R115" s="16" t="s">
        <v>2</v>
      </c>
      <c r="S115" s="17"/>
      <c r="T115" s="16" t="s">
        <v>2</v>
      </c>
      <c r="U115" s="17"/>
      <c r="V115" s="16" t="s">
        <v>2</v>
      </c>
      <c r="W115" s="17"/>
      <c r="X115" s="16" t="s">
        <v>2</v>
      </c>
      <c r="Y115" s="17"/>
      <c r="Z115" s="16" t="s">
        <v>2</v>
      </c>
      <c r="AA115" s="17"/>
      <c r="AB115" s="16" t="s">
        <v>2</v>
      </c>
      <c r="AC115" s="17"/>
      <c r="AD115" s="16" t="s">
        <v>2</v>
      </c>
      <c r="AE115" s="17"/>
      <c r="AF115" s="16" t="s">
        <v>2</v>
      </c>
      <c r="AG115" s="17"/>
      <c r="AH115" s="16" t="s">
        <v>2</v>
      </c>
      <c r="AI115" s="17"/>
      <c r="AJ115" s="16" t="s">
        <v>2</v>
      </c>
      <c r="AK115" s="17"/>
      <c r="AL115" s="16" t="s">
        <v>2</v>
      </c>
      <c r="AM115" s="17"/>
      <c r="AN115" s="16" t="s">
        <v>2</v>
      </c>
      <c r="AO115" s="17"/>
      <c r="AP115" s="16">
        <v>1</v>
      </c>
      <c r="AQ115" s="17"/>
      <c r="AR115" s="16" t="s">
        <v>2</v>
      </c>
      <c r="AS115" s="17"/>
      <c r="AT115" s="16" t="s">
        <v>2</v>
      </c>
      <c r="AU115" s="17"/>
      <c r="AV115" s="16" t="s">
        <v>2</v>
      </c>
      <c r="AW115" s="17"/>
      <c r="AX115" s="16" t="s">
        <v>2</v>
      </c>
      <c r="AY115" s="58"/>
      <c r="AZ115" s="8"/>
      <c r="BA115" s="8"/>
    </row>
    <row r="116" spans="2:53" customFormat="1">
      <c r="B116" s="6"/>
      <c r="C116" s="7">
        <v>2018</v>
      </c>
      <c r="D116" s="16" t="s">
        <v>2</v>
      </c>
      <c r="E116" s="17"/>
      <c r="F116" s="16" t="s">
        <v>2</v>
      </c>
      <c r="G116" s="17"/>
      <c r="H116" s="16" t="s">
        <v>2</v>
      </c>
      <c r="I116" s="17"/>
      <c r="J116" s="16">
        <v>5</v>
      </c>
      <c r="K116" s="18"/>
      <c r="L116" s="16" t="s">
        <v>2</v>
      </c>
      <c r="M116" s="17"/>
      <c r="N116" s="16" t="s">
        <v>2</v>
      </c>
      <c r="O116" s="17"/>
      <c r="P116" s="16" t="s">
        <v>2</v>
      </c>
      <c r="Q116" s="17"/>
      <c r="R116" s="16" t="s">
        <v>2</v>
      </c>
      <c r="S116" s="17"/>
      <c r="T116" s="16" t="s">
        <v>2</v>
      </c>
      <c r="U116" s="17"/>
      <c r="V116" s="16" t="s">
        <v>2</v>
      </c>
      <c r="W116" s="17"/>
      <c r="X116" s="16" t="s">
        <v>2</v>
      </c>
      <c r="Y116" s="17"/>
      <c r="Z116" s="16" t="s">
        <v>2</v>
      </c>
      <c r="AA116" s="17"/>
      <c r="AB116" s="16" t="s">
        <v>2</v>
      </c>
      <c r="AC116" s="17"/>
      <c r="AD116" s="16" t="s">
        <v>2</v>
      </c>
      <c r="AE116" s="17"/>
      <c r="AF116" s="16" t="s">
        <v>2</v>
      </c>
      <c r="AG116" s="17"/>
      <c r="AH116" s="16" t="s">
        <v>2</v>
      </c>
      <c r="AI116" s="17"/>
      <c r="AJ116" s="16" t="s">
        <v>2</v>
      </c>
      <c r="AK116" s="17"/>
      <c r="AL116" s="16" t="s">
        <v>2</v>
      </c>
      <c r="AM116" s="17"/>
      <c r="AN116" s="16" t="s">
        <v>2</v>
      </c>
      <c r="AO116" s="17"/>
      <c r="AP116" s="16" t="s">
        <v>2</v>
      </c>
      <c r="AQ116" s="17"/>
      <c r="AR116" s="16" t="s">
        <v>2</v>
      </c>
      <c r="AS116" s="17"/>
      <c r="AT116" s="16" t="s">
        <v>2</v>
      </c>
      <c r="AU116" s="17"/>
      <c r="AV116" s="16" t="s">
        <v>2</v>
      </c>
      <c r="AW116" s="17"/>
      <c r="AX116" s="16" t="s">
        <v>2</v>
      </c>
      <c r="AY116" s="58"/>
      <c r="AZ116" s="8"/>
      <c r="BA116" s="8"/>
    </row>
    <row r="117" spans="2:53" customFormat="1">
      <c r="B117" s="6"/>
      <c r="C117" s="7">
        <v>2019</v>
      </c>
      <c r="D117" s="16" t="s">
        <v>2</v>
      </c>
      <c r="E117" s="17"/>
      <c r="F117" s="16" t="s">
        <v>2</v>
      </c>
      <c r="G117" s="17"/>
      <c r="H117" s="16" t="s">
        <v>2</v>
      </c>
      <c r="I117" s="17"/>
      <c r="J117" s="16" t="s">
        <v>3</v>
      </c>
      <c r="K117" s="18"/>
      <c r="L117" s="16" t="s">
        <v>3</v>
      </c>
      <c r="M117" s="17"/>
      <c r="N117" s="16" t="s">
        <v>2</v>
      </c>
      <c r="O117" s="17"/>
      <c r="P117" s="16" t="s">
        <v>2</v>
      </c>
      <c r="Q117" s="17"/>
      <c r="R117" s="16" t="s">
        <v>2</v>
      </c>
      <c r="S117" s="17"/>
      <c r="T117" s="16" t="s">
        <v>2</v>
      </c>
      <c r="U117" s="17"/>
      <c r="V117" s="16" t="s">
        <v>2</v>
      </c>
      <c r="W117" s="17"/>
      <c r="X117" s="16" t="s">
        <v>2</v>
      </c>
      <c r="Y117" s="17"/>
      <c r="Z117" s="16" t="s">
        <v>2</v>
      </c>
      <c r="AA117" s="17"/>
      <c r="AB117" s="16" t="s">
        <v>2</v>
      </c>
      <c r="AC117" s="17"/>
      <c r="AD117" s="16" t="s">
        <v>2</v>
      </c>
      <c r="AE117" s="17"/>
      <c r="AF117" s="16" t="s">
        <v>2</v>
      </c>
      <c r="AG117" s="17"/>
      <c r="AH117" s="16" t="s">
        <v>2</v>
      </c>
      <c r="AI117" s="17"/>
      <c r="AJ117" s="16" t="s">
        <v>2</v>
      </c>
      <c r="AK117" s="17"/>
      <c r="AL117" s="16" t="s">
        <v>2</v>
      </c>
      <c r="AM117" s="17"/>
      <c r="AN117" s="16" t="s">
        <v>2</v>
      </c>
      <c r="AO117" s="17"/>
      <c r="AP117" s="16" t="s">
        <v>2</v>
      </c>
      <c r="AQ117" s="17"/>
      <c r="AR117" s="16" t="s">
        <v>2</v>
      </c>
      <c r="AS117" s="17"/>
      <c r="AT117" s="16" t="s">
        <v>2</v>
      </c>
      <c r="AU117" s="17"/>
      <c r="AV117" s="16" t="s">
        <v>2</v>
      </c>
      <c r="AW117" s="17"/>
      <c r="AX117" s="16" t="s">
        <v>2</v>
      </c>
      <c r="AY117" s="58"/>
      <c r="AZ117" s="8"/>
      <c r="BA117" s="8"/>
    </row>
    <row r="118" spans="2:53" customFormat="1">
      <c r="B118" s="6" t="s">
        <v>66</v>
      </c>
      <c r="C118" s="7">
        <v>2017</v>
      </c>
      <c r="D118" s="16" t="s">
        <v>2</v>
      </c>
      <c r="E118" s="17"/>
      <c r="F118" s="16" t="s">
        <v>2</v>
      </c>
      <c r="G118" s="17"/>
      <c r="H118" s="16" t="s">
        <v>2</v>
      </c>
      <c r="I118" s="17"/>
      <c r="J118" s="16">
        <v>262</v>
      </c>
      <c r="K118" s="18"/>
      <c r="L118" s="16" t="s">
        <v>2</v>
      </c>
      <c r="M118" s="17"/>
      <c r="N118" s="16" t="s">
        <v>2</v>
      </c>
      <c r="O118" s="17"/>
      <c r="P118" s="16" t="s">
        <v>2</v>
      </c>
      <c r="Q118" s="17"/>
      <c r="R118" s="16" t="s">
        <v>2</v>
      </c>
      <c r="S118" s="17"/>
      <c r="T118" s="16" t="s">
        <v>2</v>
      </c>
      <c r="U118" s="17"/>
      <c r="V118" s="16" t="s">
        <v>2</v>
      </c>
      <c r="W118" s="17"/>
      <c r="X118" s="16" t="s">
        <v>2</v>
      </c>
      <c r="Y118" s="17"/>
      <c r="Z118" s="16" t="s">
        <v>2</v>
      </c>
      <c r="AA118" s="17"/>
      <c r="AB118" s="16" t="s">
        <v>2</v>
      </c>
      <c r="AC118" s="17"/>
      <c r="AD118" s="16" t="s">
        <v>2</v>
      </c>
      <c r="AE118" s="17"/>
      <c r="AF118" s="16" t="s">
        <v>2</v>
      </c>
      <c r="AG118" s="17"/>
      <c r="AH118" s="16" t="s">
        <v>2</v>
      </c>
      <c r="AI118" s="17"/>
      <c r="AJ118" s="16" t="s">
        <v>2</v>
      </c>
      <c r="AK118" s="17"/>
      <c r="AL118" s="16" t="s">
        <v>2</v>
      </c>
      <c r="AM118" s="17"/>
      <c r="AN118" s="16" t="s">
        <v>2</v>
      </c>
      <c r="AO118" s="17"/>
      <c r="AP118" s="16" t="s">
        <v>2</v>
      </c>
      <c r="AQ118" s="17"/>
      <c r="AR118" s="16" t="s">
        <v>2</v>
      </c>
      <c r="AS118" s="17"/>
      <c r="AT118" s="16">
        <v>14</v>
      </c>
      <c r="AU118" s="17"/>
      <c r="AV118" s="16" t="s">
        <v>2</v>
      </c>
      <c r="AW118" s="17"/>
      <c r="AX118" s="16" t="s">
        <v>2</v>
      </c>
      <c r="AY118" s="58"/>
      <c r="AZ118" s="8"/>
      <c r="BA118" s="8"/>
    </row>
    <row r="119" spans="2:53" customFormat="1">
      <c r="B119" s="6"/>
      <c r="C119" s="7">
        <v>2018</v>
      </c>
      <c r="D119" s="16" t="s">
        <v>2</v>
      </c>
      <c r="E119" s="17"/>
      <c r="F119" s="16" t="s">
        <v>2</v>
      </c>
      <c r="G119" s="17"/>
      <c r="H119" s="16" t="s">
        <v>2</v>
      </c>
      <c r="I119" s="17"/>
      <c r="J119" s="16">
        <v>197</v>
      </c>
      <c r="K119" s="18"/>
      <c r="L119" s="16" t="s">
        <v>2</v>
      </c>
      <c r="M119" s="17"/>
      <c r="N119" s="16" t="s">
        <v>2</v>
      </c>
      <c r="O119" s="17"/>
      <c r="P119" s="16" t="s">
        <v>2</v>
      </c>
      <c r="Q119" s="17"/>
      <c r="R119" s="16" t="s">
        <v>2</v>
      </c>
      <c r="S119" s="17"/>
      <c r="T119" s="16" t="s">
        <v>2</v>
      </c>
      <c r="U119" s="17"/>
      <c r="V119" s="16" t="s">
        <v>2</v>
      </c>
      <c r="W119" s="17"/>
      <c r="X119" s="16" t="s">
        <v>2</v>
      </c>
      <c r="Y119" s="17"/>
      <c r="Z119" s="16" t="s">
        <v>2</v>
      </c>
      <c r="AA119" s="17"/>
      <c r="AB119" s="16" t="s">
        <v>2</v>
      </c>
      <c r="AC119" s="17"/>
      <c r="AD119" s="16" t="s">
        <v>2</v>
      </c>
      <c r="AE119" s="17"/>
      <c r="AF119" s="16" t="s">
        <v>2</v>
      </c>
      <c r="AG119" s="17"/>
      <c r="AH119" s="16" t="s">
        <v>2</v>
      </c>
      <c r="AI119" s="17"/>
      <c r="AJ119" s="16" t="s">
        <v>2</v>
      </c>
      <c r="AK119" s="17"/>
      <c r="AL119" s="16" t="s">
        <v>2</v>
      </c>
      <c r="AM119" s="17"/>
      <c r="AN119" s="16" t="s">
        <v>2</v>
      </c>
      <c r="AO119" s="17"/>
      <c r="AP119" s="16" t="s">
        <v>2</v>
      </c>
      <c r="AQ119" s="17"/>
      <c r="AR119" s="16" t="s">
        <v>2</v>
      </c>
      <c r="AS119" s="17"/>
      <c r="AT119" s="16" t="s">
        <v>2</v>
      </c>
      <c r="AU119" s="17"/>
      <c r="AV119" s="16" t="s">
        <v>2</v>
      </c>
      <c r="AW119" s="17"/>
      <c r="AX119" s="16" t="s">
        <v>2</v>
      </c>
      <c r="AY119" s="58"/>
      <c r="AZ119" s="8"/>
      <c r="BA119" s="8"/>
    </row>
    <row r="120" spans="2:53" customFormat="1">
      <c r="B120" s="6"/>
      <c r="C120" s="7">
        <v>2019</v>
      </c>
      <c r="D120" s="16" t="s">
        <v>2</v>
      </c>
      <c r="E120" s="17"/>
      <c r="F120" s="16" t="s">
        <v>2</v>
      </c>
      <c r="G120" s="17"/>
      <c r="H120" s="16" t="s">
        <v>2</v>
      </c>
      <c r="I120" s="17"/>
      <c r="J120" s="16">
        <v>12</v>
      </c>
      <c r="K120" s="18"/>
      <c r="L120" s="16" t="s">
        <v>2</v>
      </c>
      <c r="M120" s="17"/>
      <c r="N120" s="16" t="s">
        <v>2</v>
      </c>
      <c r="O120" s="17"/>
      <c r="P120" s="16" t="s">
        <v>2</v>
      </c>
      <c r="Q120" s="17"/>
      <c r="R120" s="16" t="s">
        <v>2</v>
      </c>
      <c r="S120" s="17"/>
      <c r="T120" s="16" t="s">
        <v>2</v>
      </c>
      <c r="U120" s="17"/>
      <c r="V120" s="16" t="s">
        <v>2</v>
      </c>
      <c r="W120" s="17"/>
      <c r="X120" s="16" t="s">
        <v>2</v>
      </c>
      <c r="Y120" s="17"/>
      <c r="Z120" s="16" t="s">
        <v>2</v>
      </c>
      <c r="AA120" s="17"/>
      <c r="AB120" s="16" t="s">
        <v>2</v>
      </c>
      <c r="AC120" s="17"/>
      <c r="AD120" s="16" t="s">
        <v>2</v>
      </c>
      <c r="AE120" s="17"/>
      <c r="AF120" s="16" t="s">
        <v>2</v>
      </c>
      <c r="AG120" s="17"/>
      <c r="AH120" s="16" t="s">
        <v>2</v>
      </c>
      <c r="AI120" s="17"/>
      <c r="AJ120" s="16" t="s">
        <v>2</v>
      </c>
      <c r="AK120" s="17"/>
      <c r="AL120" s="16" t="s">
        <v>2</v>
      </c>
      <c r="AM120" s="17"/>
      <c r="AN120" s="16" t="s">
        <v>2</v>
      </c>
      <c r="AO120" s="17"/>
      <c r="AP120" s="16" t="s">
        <v>2</v>
      </c>
      <c r="AQ120" s="17"/>
      <c r="AR120" s="16" t="s">
        <v>2</v>
      </c>
      <c r="AS120" s="17"/>
      <c r="AT120" s="16">
        <v>200</v>
      </c>
      <c r="AU120" s="17"/>
      <c r="AV120" s="16" t="s">
        <v>2</v>
      </c>
      <c r="AW120" s="17"/>
      <c r="AX120" s="16" t="s">
        <v>2</v>
      </c>
      <c r="AY120" s="58"/>
      <c r="AZ120" s="8"/>
      <c r="BA120" s="8"/>
    </row>
    <row r="121" spans="2:53" customFormat="1">
      <c r="B121" s="6" t="s">
        <v>14</v>
      </c>
      <c r="C121" s="7">
        <v>2017</v>
      </c>
      <c r="D121" s="16">
        <v>1318</v>
      </c>
      <c r="E121" s="17"/>
      <c r="F121" s="16" t="s">
        <v>2</v>
      </c>
      <c r="G121" s="17"/>
      <c r="H121" s="16" t="s">
        <v>2</v>
      </c>
      <c r="I121" s="17"/>
      <c r="J121" s="16" t="s">
        <v>2</v>
      </c>
      <c r="K121" s="18"/>
      <c r="L121" s="16" t="s">
        <v>2</v>
      </c>
      <c r="M121" s="17"/>
      <c r="N121" s="16" t="s">
        <v>2</v>
      </c>
      <c r="O121" s="17"/>
      <c r="P121" s="16" t="s">
        <v>2</v>
      </c>
      <c r="Q121" s="17"/>
      <c r="R121" s="16" t="s">
        <v>2</v>
      </c>
      <c r="S121" s="17"/>
      <c r="T121" s="16" t="s">
        <v>2</v>
      </c>
      <c r="U121" s="17"/>
      <c r="V121" s="16" t="s">
        <v>2</v>
      </c>
      <c r="W121" s="17"/>
      <c r="X121" s="16" t="s">
        <v>2</v>
      </c>
      <c r="Y121" s="17"/>
      <c r="Z121" s="16" t="s">
        <v>2</v>
      </c>
      <c r="AA121" s="17"/>
      <c r="AB121" s="16" t="s">
        <v>2</v>
      </c>
      <c r="AC121" s="17"/>
      <c r="AD121" s="16" t="s">
        <v>2</v>
      </c>
      <c r="AE121" s="17"/>
      <c r="AF121" s="16" t="s">
        <v>2</v>
      </c>
      <c r="AG121" s="17"/>
      <c r="AH121" s="16" t="s">
        <v>2</v>
      </c>
      <c r="AI121" s="17"/>
      <c r="AJ121" s="16" t="s">
        <v>2</v>
      </c>
      <c r="AK121" s="17"/>
      <c r="AL121" s="16" t="s">
        <v>2</v>
      </c>
      <c r="AM121" s="17"/>
      <c r="AN121" s="16" t="s">
        <v>2</v>
      </c>
      <c r="AO121" s="17"/>
      <c r="AP121" s="16" t="s">
        <v>2</v>
      </c>
      <c r="AQ121" s="17"/>
      <c r="AR121" s="16" t="s">
        <v>2</v>
      </c>
      <c r="AS121" s="17"/>
      <c r="AT121" s="16">
        <v>421</v>
      </c>
      <c r="AU121" s="17"/>
      <c r="AV121" s="16" t="s">
        <v>2</v>
      </c>
      <c r="AW121" s="17"/>
      <c r="AX121" s="16" t="s">
        <v>2</v>
      </c>
      <c r="AY121" s="58"/>
      <c r="AZ121" s="8"/>
      <c r="BA121" s="8"/>
    </row>
    <row r="122" spans="2:53" customFormat="1">
      <c r="B122" s="6"/>
      <c r="C122" s="7">
        <v>2018</v>
      </c>
      <c r="D122" s="16">
        <v>40</v>
      </c>
      <c r="E122" s="17"/>
      <c r="F122" s="16">
        <v>1000</v>
      </c>
      <c r="G122" s="17"/>
      <c r="H122" s="16" t="s">
        <v>2</v>
      </c>
      <c r="I122" s="17"/>
      <c r="J122" s="16" t="s">
        <v>2</v>
      </c>
      <c r="K122" s="18"/>
      <c r="L122" s="16">
        <v>140</v>
      </c>
      <c r="M122" s="19"/>
      <c r="N122" s="16" t="s">
        <v>2</v>
      </c>
      <c r="O122" s="17"/>
      <c r="P122" s="16" t="s">
        <v>2</v>
      </c>
      <c r="Q122" s="17"/>
      <c r="R122" s="16" t="s">
        <v>2</v>
      </c>
      <c r="S122" s="17"/>
      <c r="T122" s="16" t="s">
        <v>2</v>
      </c>
      <c r="U122" s="17"/>
      <c r="V122" s="16" t="s">
        <v>2</v>
      </c>
      <c r="W122" s="17"/>
      <c r="X122" s="16" t="s">
        <v>2</v>
      </c>
      <c r="Y122" s="17"/>
      <c r="Z122" s="16" t="s">
        <v>2</v>
      </c>
      <c r="AA122" s="17"/>
      <c r="AB122" s="16" t="s">
        <v>2</v>
      </c>
      <c r="AC122" s="17"/>
      <c r="AD122" s="16" t="s">
        <v>2</v>
      </c>
      <c r="AE122" s="17"/>
      <c r="AF122" s="16" t="s">
        <v>2</v>
      </c>
      <c r="AG122" s="17"/>
      <c r="AH122" s="16">
        <v>4000</v>
      </c>
      <c r="AI122" s="17"/>
      <c r="AJ122" s="16" t="s">
        <v>2</v>
      </c>
      <c r="AK122" s="17"/>
      <c r="AL122" s="16" t="s">
        <v>2</v>
      </c>
      <c r="AM122" s="17"/>
      <c r="AN122" s="16">
        <v>3298</v>
      </c>
      <c r="AO122" s="17"/>
      <c r="AP122" s="16" t="s">
        <v>2</v>
      </c>
      <c r="AQ122" s="17"/>
      <c r="AR122" s="16" t="s">
        <v>2</v>
      </c>
      <c r="AS122" s="17"/>
      <c r="AT122" s="16" t="s">
        <v>2</v>
      </c>
      <c r="AU122" s="17"/>
      <c r="AV122" s="16">
        <v>8</v>
      </c>
      <c r="AW122" s="19" t="s">
        <v>24</v>
      </c>
      <c r="AX122" s="16" t="s">
        <v>2</v>
      </c>
      <c r="AY122" s="58"/>
      <c r="AZ122" s="8"/>
      <c r="BA122" s="8"/>
    </row>
    <row r="123" spans="2:53" customFormat="1">
      <c r="B123" s="6"/>
      <c r="C123" s="7">
        <v>2019</v>
      </c>
      <c r="D123" s="16">
        <v>4140</v>
      </c>
      <c r="E123" s="17"/>
      <c r="F123" s="16" t="s">
        <v>2</v>
      </c>
      <c r="G123" s="17"/>
      <c r="H123" s="16" t="s">
        <v>2</v>
      </c>
      <c r="I123" s="17"/>
      <c r="J123" s="16">
        <v>4</v>
      </c>
      <c r="K123" s="50"/>
      <c r="L123" s="16" t="s">
        <v>2</v>
      </c>
      <c r="M123" s="17"/>
      <c r="N123" s="16" t="s">
        <v>2</v>
      </c>
      <c r="O123" s="17"/>
      <c r="P123" s="16" t="s">
        <v>2</v>
      </c>
      <c r="Q123" s="17"/>
      <c r="R123" s="16" t="s">
        <v>2</v>
      </c>
      <c r="S123" s="17"/>
      <c r="T123" s="16" t="s">
        <v>2</v>
      </c>
      <c r="U123" s="17"/>
      <c r="V123" s="16" t="s">
        <v>2</v>
      </c>
      <c r="W123" s="17"/>
      <c r="X123" s="16" t="s">
        <v>2</v>
      </c>
      <c r="Y123" s="17"/>
      <c r="Z123" s="16" t="s">
        <v>2</v>
      </c>
      <c r="AA123" s="17"/>
      <c r="AB123" s="16" t="s">
        <v>2</v>
      </c>
      <c r="AC123" s="17"/>
      <c r="AD123" s="16" t="s">
        <v>2</v>
      </c>
      <c r="AE123" s="17"/>
      <c r="AF123" s="16" t="s">
        <v>2</v>
      </c>
      <c r="AG123" s="17"/>
      <c r="AH123" s="16" t="s">
        <v>2</v>
      </c>
      <c r="AI123" s="17"/>
      <c r="AJ123" s="16" t="s">
        <v>2</v>
      </c>
      <c r="AK123" s="17"/>
      <c r="AL123" s="16" t="s">
        <v>2</v>
      </c>
      <c r="AM123" s="17"/>
      <c r="AN123" s="16">
        <v>300</v>
      </c>
      <c r="AO123" s="17"/>
      <c r="AP123" s="16" t="s">
        <v>2</v>
      </c>
      <c r="AQ123" s="17"/>
      <c r="AR123" s="16" t="s">
        <v>2</v>
      </c>
      <c r="AS123" s="17"/>
      <c r="AT123" s="16" t="s">
        <v>2</v>
      </c>
      <c r="AU123" s="17"/>
      <c r="AV123" s="16" t="s">
        <v>2</v>
      </c>
      <c r="AW123" s="17"/>
      <c r="AX123" s="16" t="s">
        <v>2</v>
      </c>
      <c r="AY123" s="58"/>
      <c r="AZ123" s="8"/>
      <c r="BA123" s="8"/>
    </row>
    <row r="124" spans="2:53" customFormat="1">
      <c r="B124" s="6"/>
      <c r="C124" s="7">
        <v>2020</v>
      </c>
      <c r="D124" s="16">
        <v>12240</v>
      </c>
      <c r="E124" s="17"/>
      <c r="F124" s="16" t="s">
        <v>2</v>
      </c>
      <c r="G124" s="17"/>
      <c r="H124" s="16" t="s">
        <v>2</v>
      </c>
      <c r="I124" s="17"/>
      <c r="J124" s="16">
        <v>630</v>
      </c>
      <c r="K124" s="18"/>
      <c r="L124" s="16" t="s">
        <v>2</v>
      </c>
      <c r="M124" s="17"/>
      <c r="N124" s="16" t="s">
        <v>2</v>
      </c>
      <c r="O124" s="17"/>
      <c r="P124" s="16" t="s">
        <v>2</v>
      </c>
      <c r="Q124" s="17"/>
      <c r="R124" s="16" t="s">
        <v>2</v>
      </c>
      <c r="S124" s="17"/>
      <c r="T124" s="16" t="s">
        <v>2</v>
      </c>
      <c r="U124" s="17"/>
      <c r="V124" s="16" t="s">
        <v>2</v>
      </c>
      <c r="W124" s="17"/>
      <c r="X124" s="16" t="s">
        <v>2</v>
      </c>
      <c r="Y124" s="17"/>
      <c r="Z124" s="16" t="s">
        <v>2</v>
      </c>
      <c r="AA124" s="17"/>
      <c r="AB124" s="16" t="s">
        <v>2</v>
      </c>
      <c r="AC124" s="17"/>
      <c r="AD124" s="16" t="s">
        <v>2</v>
      </c>
      <c r="AE124" s="17"/>
      <c r="AF124" s="16" t="s">
        <v>2</v>
      </c>
      <c r="AG124" s="17"/>
      <c r="AH124" s="16" t="s">
        <v>2</v>
      </c>
      <c r="AI124" s="17"/>
      <c r="AJ124" s="16" t="s">
        <v>2</v>
      </c>
      <c r="AK124" s="17"/>
      <c r="AL124" s="16" t="s">
        <v>2</v>
      </c>
      <c r="AM124" s="17"/>
      <c r="AN124" s="16">
        <v>160</v>
      </c>
      <c r="AO124" s="17"/>
      <c r="AP124" s="16" t="s">
        <v>2</v>
      </c>
      <c r="AQ124" s="17"/>
      <c r="AR124" s="16" t="s">
        <v>2</v>
      </c>
      <c r="AS124" s="17"/>
      <c r="AT124" s="16" t="s">
        <v>2</v>
      </c>
      <c r="AU124" s="17"/>
      <c r="AV124" s="16">
        <v>3</v>
      </c>
      <c r="AW124" s="17"/>
      <c r="AX124" s="16" t="s">
        <v>2</v>
      </c>
      <c r="AY124" s="58"/>
      <c r="AZ124" s="8"/>
      <c r="BA124" s="8"/>
    </row>
    <row r="125" spans="2:53" customFormat="1">
      <c r="B125" s="6" t="s">
        <v>15</v>
      </c>
      <c r="C125" s="7">
        <v>2017</v>
      </c>
      <c r="D125" s="16" t="s">
        <v>2</v>
      </c>
      <c r="E125" s="17"/>
      <c r="F125" s="16" t="s">
        <v>2</v>
      </c>
      <c r="G125" s="17"/>
      <c r="H125" s="16" t="s">
        <v>2</v>
      </c>
      <c r="I125" s="17"/>
      <c r="J125" s="16" t="s">
        <v>3</v>
      </c>
      <c r="K125" s="67"/>
      <c r="L125" s="16" t="s">
        <v>2</v>
      </c>
      <c r="M125" s="17"/>
      <c r="N125" s="16" t="s">
        <v>2</v>
      </c>
      <c r="O125" s="17"/>
      <c r="P125" s="16" t="s">
        <v>2</v>
      </c>
      <c r="Q125" s="17"/>
      <c r="R125" s="16" t="s">
        <v>2</v>
      </c>
      <c r="S125" s="17"/>
      <c r="T125" s="16" t="s">
        <v>2</v>
      </c>
      <c r="U125" s="17"/>
      <c r="V125" s="16" t="s">
        <v>2</v>
      </c>
      <c r="W125" s="17"/>
      <c r="X125" s="16" t="s">
        <v>2</v>
      </c>
      <c r="Y125" s="17"/>
      <c r="Z125" s="16" t="s">
        <v>2</v>
      </c>
      <c r="AA125" s="17"/>
      <c r="AB125" s="16" t="s">
        <v>2</v>
      </c>
      <c r="AC125" s="17"/>
      <c r="AD125" s="16" t="s">
        <v>2</v>
      </c>
      <c r="AE125" s="17"/>
      <c r="AF125" s="16" t="s">
        <v>2</v>
      </c>
      <c r="AG125" s="17"/>
      <c r="AH125" s="16" t="s">
        <v>2</v>
      </c>
      <c r="AI125" s="17"/>
      <c r="AJ125" s="16" t="s">
        <v>2</v>
      </c>
      <c r="AK125" s="17"/>
      <c r="AL125" s="16" t="s">
        <v>2</v>
      </c>
      <c r="AM125" s="17"/>
      <c r="AN125" s="16" t="s">
        <v>2</v>
      </c>
      <c r="AO125" s="17"/>
      <c r="AP125" s="16" t="s">
        <v>2</v>
      </c>
      <c r="AQ125" s="17"/>
      <c r="AR125" s="16" t="s">
        <v>2</v>
      </c>
      <c r="AS125" s="17"/>
      <c r="AT125" s="16">
        <v>209</v>
      </c>
      <c r="AU125" s="17"/>
      <c r="AV125" s="16" t="s">
        <v>2</v>
      </c>
      <c r="AW125" s="17"/>
      <c r="AX125" s="16" t="s">
        <v>2</v>
      </c>
      <c r="AY125" s="58"/>
      <c r="AZ125" s="8"/>
      <c r="BA125" s="8"/>
    </row>
    <row r="126" spans="2:53" customFormat="1">
      <c r="B126" s="6"/>
      <c r="C126" s="7">
        <v>2018</v>
      </c>
      <c r="D126" s="16" t="s">
        <v>2</v>
      </c>
      <c r="E126" s="17"/>
      <c r="F126" s="16" t="s">
        <v>2</v>
      </c>
      <c r="G126" s="17"/>
      <c r="H126" s="16" t="s">
        <v>2</v>
      </c>
      <c r="I126" s="17"/>
      <c r="J126" s="16">
        <v>11</v>
      </c>
      <c r="K126" s="18"/>
      <c r="L126" s="16" t="s">
        <v>2</v>
      </c>
      <c r="M126" s="17"/>
      <c r="N126" s="16" t="s">
        <v>2</v>
      </c>
      <c r="O126" s="17"/>
      <c r="P126" s="16" t="s">
        <v>2</v>
      </c>
      <c r="Q126" s="17"/>
      <c r="R126" s="16" t="s">
        <v>2</v>
      </c>
      <c r="S126" s="17"/>
      <c r="T126" s="16" t="s">
        <v>2</v>
      </c>
      <c r="U126" s="17"/>
      <c r="V126" s="16" t="s">
        <v>2</v>
      </c>
      <c r="W126" s="17"/>
      <c r="X126" s="16" t="s">
        <v>2</v>
      </c>
      <c r="Y126" s="17"/>
      <c r="Z126" s="16" t="s">
        <v>2</v>
      </c>
      <c r="AA126" s="17"/>
      <c r="AB126" s="16" t="s">
        <v>2</v>
      </c>
      <c r="AC126" s="17"/>
      <c r="AD126" s="16" t="s">
        <v>2</v>
      </c>
      <c r="AE126" s="17"/>
      <c r="AF126" s="16" t="s">
        <v>2</v>
      </c>
      <c r="AG126" s="17"/>
      <c r="AH126" s="16" t="s">
        <v>2</v>
      </c>
      <c r="AI126" s="17"/>
      <c r="AJ126" s="16" t="s">
        <v>2</v>
      </c>
      <c r="AK126" s="17"/>
      <c r="AL126" s="16" t="s">
        <v>2</v>
      </c>
      <c r="AM126" s="17"/>
      <c r="AN126" s="16" t="s">
        <v>2</v>
      </c>
      <c r="AO126" s="17"/>
      <c r="AP126" s="16" t="s">
        <v>2</v>
      </c>
      <c r="AQ126" s="17"/>
      <c r="AR126" s="16" t="s">
        <v>2</v>
      </c>
      <c r="AS126" s="17"/>
      <c r="AT126" s="16" t="s">
        <v>2</v>
      </c>
      <c r="AU126" s="17"/>
      <c r="AV126" s="16" t="s">
        <v>2</v>
      </c>
      <c r="AW126" s="17"/>
      <c r="AX126" s="16" t="s">
        <v>2</v>
      </c>
      <c r="AY126" s="58"/>
      <c r="AZ126" s="8"/>
      <c r="BA126" s="8"/>
    </row>
    <row r="127" spans="2:53" customFormat="1">
      <c r="B127" s="6"/>
      <c r="C127" s="7">
        <v>2019</v>
      </c>
      <c r="D127" s="16" t="s">
        <v>2</v>
      </c>
      <c r="E127" s="17"/>
      <c r="F127" s="16" t="s">
        <v>2</v>
      </c>
      <c r="G127" s="17"/>
      <c r="H127" s="16" t="s">
        <v>2</v>
      </c>
      <c r="I127" s="17"/>
      <c r="J127" s="16" t="s">
        <v>3</v>
      </c>
      <c r="K127" s="18"/>
      <c r="L127" s="16" t="s">
        <v>2</v>
      </c>
      <c r="M127" s="17"/>
      <c r="N127" s="16" t="s">
        <v>2</v>
      </c>
      <c r="O127" s="17"/>
      <c r="P127" s="16" t="s">
        <v>2</v>
      </c>
      <c r="Q127" s="17"/>
      <c r="R127" s="16" t="s">
        <v>2</v>
      </c>
      <c r="S127" s="17"/>
      <c r="T127" s="16" t="s">
        <v>2</v>
      </c>
      <c r="U127" s="17"/>
      <c r="V127" s="16" t="s">
        <v>2</v>
      </c>
      <c r="W127" s="17"/>
      <c r="X127" s="16" t="s">
        <v>2</v>
      </c>
      <c r="Y127" s="17"/>
      <c r="Z127" s="16" t="s">
        <v>2</v>
      </c>
      <c r="AA127" s="17"/>
      <c r="AB127" s="16" t="s">
        <v>2</v>
      </c>
      <c r="AC127" s="17"/>
      <c r="AD127" s="16" t="s">
        <v>3</v>
      </c>
      <c r="AE127" s="17"/>
      <c r="AF127" s="16" t="s">
        <v>2</v>
      </c>
      <c r="AG127" s="17"/>
      <c r="AH127" s="16" t="s">
        <v>2</v>
      </c>
      <c r="AI127" s="17"/>
      <c r="AJ127" s="16" t="s">
        <v>2</v>
      </c>
      <c r="AK127" s="17"/>
      <c r="AL127" s="16" t="s">
        <v>2</v>
      </c>
      <c r="AM127" s="17"/>
      <c r="AN127" s="16" t="s">
        <v>2</v>
      </c>
      <c r="AO127" s="17"/>
      <c r="AP127" s="16" t="s">
        <v>3</v>
      </c>
      <c r="AQ127" s="17"/>
      <c r="AR127" s="16" t="s">
        <v>2</v>
      </c>
      <c r="AS127" s="17"/>
      <c r="AT127" s="16" t="s">
        <v>2</v>
      </c>
      <c r="AU127" s="17"/>
      <c r="AV127" s="16" t="s">
        <v>2</v>
      </c>
      <c r="AW127" s="17"/>
      <c r="AX127" s="16">
        <v>439</v>
      </c>
      <c r="AY127" s="58"/>
      <c r="AZ127" s="8"/>
      <c r="BA127" s="8"/>
    </row>
    <row r="128" spans="2:53" customFormat="1">
      <c r="B128" s="6"/>
      <c r="C128" s="7">
        <v>2020</v>
      </c>
      <c r="D128" s="16" t="s">
        <v>2</v>
      </c>
      <c r="E128" s="17"/>
      <c r="F128" s="16" t="s">
        <v>2</v>
      </c>
      <c r="G128" s="17"/>
      <c r="H128" s="16" t="s">
        <v>2</v>
      </c>
      <c r="I128" s="17"/>
      <c r="J128" s="16" t="s">
        <v>3</v>
      </c>
      <c r="K128" s="18"/>
      <c r="L128" s="16" t="s">
        <v>2</v>
      </c>
      <c r="M128" s="17"/>
      <c r="N128" s="16" t="s">
        <v>2</v>
      </c>
      <c r="O128" s="17"/>
      <c r="P128" s="16" t="s">
        <v>2</v>
      </c>
      <c r="Q128" s="17"/>
      <c r="R128" s="16" t="s">
        <v>2</v>
      </c>
      <c r="S128" s="17"/>
      <c r="T128" s="16" t="s">
        <v>2</v>
      </c>
      <c r="U128" s="17"/>
      <c r="V128" s="16" t="s">
        <v>2</v>
      </c>
      <c r="W128" s="17"/>
      <c r="X128" s="16" t="s">
        <v>2</v>
      </c>
      <c r="Y128" s="17"/>
      <c r="Z128" s="16" t="s">
        <v>2</v>
      </c>
      <c r="AA128" s="17"/>
      <c r="AB128" s="16" t="s">
        <v>2</v>
      </c>
      <c r="AC128" s="17"/>
      <c r="AD128" s="16" t="s">
        <v>2</v>
      </c>
      <c r="AE128" s="17"/>
      <c r="AF128" s="16" t="s">
        <v>2</v>
      </c>
      <c r="AG128" s="17"/>
      <c r="AH128" s="16" t="s">
        <v>2</v>
      </c>
      <c r="AI128" s="17"/>
      <c r="AJ128" s="16" t="s">
        <v>2</v>
      </c>
      <c r="AK128" s="17"/>
      <c r="AL128" s="16" t="s">
        <v>2</v>
      </c>
      <c r="AM128" s="17"/>
      <c r="AN128" s="16" t="s">
        <v>2</v>
      </c>
      <c r="AO128" s="17"/>
      <c r="AP128" s="16">
        <v>2</v>
      </c>
      <c r="AQ128" s="17"/>
      <c r="AR128" s="16" t="s">
        <v>2</v>
      </c>
      <c r="AS128" s="17"/>
      <c r="AT128" s="16" t="s">
        <v>2</v>
      </c>
      <c r="AU128" s="17"/>
      <c r="AV128" s="16" t="s">
        <v>2</v>
      </c>
      <c r="AW128" s="17"/>
      <c r="AX128" s="16" t="s">
        <v>2</v>
      </c>
      <c r="AY128" s="58"/>
      <c r="AZ128" s="8"/>
      <c r="BA128" s="8"/>
    </row>
    <row r="129" spans="2:53" customFormat="1">
      <c r="B129" s="6" t="s">
        <v>68</v>
      </c>
      <c r="C129" s="7">
        <v>2017</v>
      </c>
      <c r="D129" s="16" t="s">
        <v>2</v>
      </c>
      <c r="E129" s="17"/>
      <c r="F129" s="16" t="s">
        <v>2</v>
      </c>
      <c r="G129" s="17"/>
      <c r="H129" s="16" t="s">
        <v>2</v>
      </c>
      <c r="I129" s="17"/>
      <c r="J129" s="16" t="s">
        <v>2</v>
      </c>
      <c r="K129" s="18"/>
      <c r="L129" s="16" t="s">
        <v>2</v>
      </c>
      <c r="M129" s="17"/>
      <c r="N129" s="16" t="s">
        <v>2</v>
      </c>
      <c r="O129" s="17"/>
      <c r="P129" s="16" t="s">
        <v>2</v>
      </c>
      <c r="Q129" s="17"/>
      <c r="R129" s="16" t="s">
        <v>2</v>
      </c>
      <c r="S129" s="17"/>
      <c r="T129" s="16" t="s">
        <v>2</v>
      </c>
      <c r="U129" s="17"/>
      <c r="V129" s="16" t="s">
        <v>2</v>
      </c>
      <c r="W129" s="17"/>
      <c r="X129" s="16" t="s">
        <v>2</v>
      </c>
      <c r="Y129" s="17"/>
      <c r="Z129" s="16" t="s">
        <v>2</v>
      </c>
      <c r="AA129" s="17"/>
      <c r="AB129" s="16" t="s">
        <v>2</v>
      </c>
      <c r="AC129" s="17"/>
      <c r="AD129" s="16" t="s">
        <v>2</v>
      </c>
      <c r="AE129" s="17"/>
      <c r="AF129" s="16" t="s">
        <v>2</v>
      </c>
      <c r="AG129" s="17"/>
      <c r="AH129" s="16" t="s">
        <v>2</v>
      </c>
      <c r="AI129" s="17"/>
      <c r="AJ129" s="16" t="s">
        <v>2</v>
      </c>
      <c r="AK129" s="17"/>
      <c r="AL129" s="16" t="s">
        <v>2</v>
      </c>
      <c r="AM129" s="17"/>
      <c r="AN129" s="16" t="s">
        <v>2</v>
      </c>
      <c r="AO129" s="17"/>
      <c r="AP129" s="16" t="s">
        <v>2</v>
      </c>
      <c r="AQ129" s="17"/>
      <c r="AR129" s="16" t="s">
        <v>2</v>
      </c>
      <c r="AS129" s="17"/>
      <c r="AT129" s="16" t="s">
        <v>2</v>
      </c>
      <c r="AU129" s="17"/>
      <c r="AV129" s="16">
        <v>1153</v>
      </c>
      <c r="AW129" s="17"/>
      <c r="AX129" s="16" t="s">
        <v>2</v>
      </c>
      <c r="AY129" s="58"/>
      <c r="AZ129" s="8"/>
      <c r="BA129" s="8"/>
    </row>
    <row r="130" spans="2:53" s="8" customFormat="1">
      <c r="B130" s="6"/>
      <c r="C130" s="7">
        <v>2021</v>
      </c>
      <c r="D130" s="18" t="s">
        <v>2</v>
      </c>
      <c r="E130" s="18"/>
      <c r="F130" s="18" t="s">
        <v>2</v>
      </c>
      <c r="G130" s="18"/>
      <c r="H130" s="18" t="s">
        <v>2</v>
      </c>
      <c r="I130" s="18"/>
      <c r="J130" s="18" t="s">
        <v>2</v>
      </c>
      <c r="K130" s="18"/>
      <c r="L130" s="18" t="s">
        <v>2</v>
      </c>
      <c r="M130" s="18"/>
      <c r="N130" s="18" t="s">
        <v>2</v>
      </c>
      <c r="O130" s="18"/>
      <c r="P130" s="18" t="s">
        <v>2</v>
      </c>
      <c r="Q130" s="18"/>
      <c r="R130" s="18" t="s">
        <v>2</v>
      </c>
      <c r="S130" s="18"/>
      <c r="T130" s="18" t="s">
        <v>2</v>
      </c>
      <c r="U130" s="18"/>
      <c r="V130" s="18" t="s">
        <v>2</v>
      </c>
      <c r="W130" s="18"/>
      <c r="X130" s="18" t="s">
        <v>2</v>
      </c>
      <c r="Y130" s="18"/>
      <c r="Z130" s="18" t="s">
        <v>2</v>
      </c>
      <c r="AA130" s="18"/>
      <c r="AB130" s="18" t="s">
        <v>2</v>
      </c>
      <c r="AC130" s="18"/>
      <c r="AD130" s="18" t="s">
        <v>2</v>
      </c>
      <c r="AE130" s="18"/>
      <c r="AF130" s="18" t="s">
        <v>2</v>
      </c>
      <c r="AG130" s="18"/>
      <c r="AH130" s="18" t="s">
        <v>2</v>
      </c>
      <c r="AI130" s="18"/>
      <c r="AJ130" s="18" t="s">
        <v>2</v>
      </c>
      <c r="AK130" s="18"/>
      <c r="AL130" s="18" t="s">
        <v>2</v>
      </c>
      <c r="AM130" s="18"/>
      <c r="AN130" s="18" t="s">
        <v>2</v>
      </c>
      <c r="AO130" s="18"/>
      <c r="AP130" s="18" t="s">
        <v>2</v>
      </c>
      <c r="AQ130" s="18"/>
      <c r="AR130" s="18" t="s">
        <v>2</v>
      </c>
      <c r="AS130" s="18"/>
      <c r="AT130" s="18" t="s">
        <v>2</v>
      </c>
      <c r="AU130" s="18"/>
      <c r="AV130" s="18" t="s">
        <v>2</v>
      </c>
      <c r="AW130" s="18"/>
      <c r="AX130" s="18">
        <v>31</v>
      </c>
      <c r="AY130" s="58"/>
    </row>
    <row r="131" spans="2:53" s="3" customFormat="1">
      <c r="B131" s="6" t="s">
        <v>16</v>
      </c>
      <c r="C131" s="7">
        <v>2019</v>
      </c>
      <c r="D131" s="16" t="s">
        <v>2</v>
      </c>
      <c r="E131" s="17"/>
      <c r="F131" s="16" t="s">
        <v>2</v>
      </c>
      <c r="G131" s="17"/>
      <c r="H131" s="16" t="s">
        <v>2</v>
      </c>
      <c r="I131" s="17"/>
      <c r="J131" s="16" t="s">
        <v>2</v>
      </c>
      <c r="K131" s="18"/>
      <c r="L131" s="16" t="s">
        <v>2</v>
      </c>
      <c r="M131" s="17"/>
      <c r="N131" s="16" t="s">
        <v>2</v>
      </c>
      <c r="O131" s="17"/>
      <c r="P131" s="16" t="s">
        <v>2</v>
      </c>
      <c r="Q131" s="17"/>
      <c r="R131" s="16" t="s">
        <v>2</v>
      </c>
      <c r="S131" s="17"/>
      <c r="T131" s="16" t="s">
        <v>2</v>
      </c>
      <c r="U131" s="17"/>
      <c r="V131" s="16" t="s">
        <v>2</v>
      </c>
      <c r="W131" s="17"/>
      <c r="X131" s="16" t="s">
        <v>2</v>
      </c>
      <c r="Y131" s="17"/>
      <c r="Z131" s="16" t="s">
        <v>2</v>
      </c>
      <c r="AA131" s="17"/>
      <c r="AB131" s="16" t="s">
        <v>2</v>
      </c>
      <c r="AC131" s="17"/>
      <c r="AD131" s="16" t="s">
        <v>2</v>
      </c>
      <c r="AE131" s="17"/>
      <c r="AF131" s="16" t="s">
        <v>2</v>
      </c>
      <c r="AG131" s="17"/>
      <c r="AH131" s="16" t="s">
        <v>2</v>
      </c>
      <c r="AI131" s="17"/>
      <c r="AJ131" s="49">
        <v>350</v>
      </c>
      <c r="AK131" s="17"/>
      <c r="AL131" s="16" t="s">
        <v>2</v>
      </c>
      <c r="AM131" s="17"/>
      <c r="AN131" s="16">
        <v>1054</v>
      </c>
      <c r="AO131" s="17"/>
      <c r="AP131" s="16" t="s">
        <v>2</v>
      </c>
      <c r="AQ131" s="17"/>
      <c r="AR131" s="16" t="s">
        <v>2</v>
      </c>
      <c r="AS131" s="17"/>
      <c r="AT131" s="16" t="s">
        <v>2</v>
      </c>
      <c r="AU131" s="17"/>
      <c r="AV131" s="16" t="s">
        <v>2</v>
      </c>
      <c r="AW131" s="17"/>
      <c r="AX131" s="16" t="s">
        <v>2</v>
      </c>
      <c r="AY131" s="58"/>
      <c r="AZ131" s="8"/>
      <c r="BA131" s="8"/>
    </row>
    <row r="132" spans="2:53" customFormat="1">
      <c r="B132" s="98" t="s">
        <v>45</v>
      </c>
      <c r="C132" s="5">
        <v>2017</v>
      </c>
      <c r="D132" s="11">
        <f>SUM(D112,D115,D118,D121,D125,D129)</f>
        <v>8965</v>
      </c>
      <c r="E132" s="11"/>
      <c r="F132" s="11">
        <f t="shared" ref="F132:AX132" si="11">SUM(F112,F115,F118,F121,F125,F129)</f>
        <v>0</v>
      </c>
      <c r="G132" s="11"/>
      <c r="H132" s="11">
        <f t="shared" si="11"/>
        <v>0</v>
      </c>
      <c r="I132" s="11"/>
      <c r="J132" s="11">
        <f t="shared" si="11"/>
        <v>263</v>
      </c>
      <c r="K132" s="11"/>
      <c r="L132" s="11">
        <f t="shared" si="11"/>
        <v>0</v>
      </c>
      <c r="M132" s="11"/>
      <c r="N132" s="11">
        <f t="shared" si="11"/>
        <v>0</v>
      </c>
      <c r="O132" s="11"/>
      <c r="P132" s="11">
        <f t="shared" si="11"/>
        <v>0</v>
      </c>
      <c r="Q132" s="11"/>
      <c r="R132" s="11">
        <f t="shared" si="11"/>
        <v>0</v>
      </c>
      <c r="S132" s="11"/>
      <c r="T132" s="11">
        <f t="shared" si="11"/>
        <v>0</v>
      </c>
      <c r="U132" s="11"/>
      <c r="V132" s="11">
        <f t="shared" si="11"/>
        <v>0</v>
      </c>
      <c r="W132" s="11"/>
      <c r="X132" s="11">
        <f t="shared" si="11"/>
        <v>0</v>
      </c>
      <c r="Y132" s="11"/>
      <c r="Z132" s="11">
        <f t="shared" si="11"/>
        <v>0</v>
      </c>
      <c r="AA132" s="11"/>
      <c r="AB132" s="11">
        <f t="shared" si="11"/>
        <v>0</v>
      </c>
      <c r="AC132" s="11"/>
      <c r="AD132" s="11">
        <f t="shared" si="11"/>
        <v>0</v>
      </c>
      <c r="AE132" s="11"/>
      <c r="AF132" s="11">
        <f t="shared" si="11"/>
        <v>0</v>
      </c>
      <c r="AG132" s="11"/>
      <c r="AH132" s="11">
        <f t="shared" si="11"/>
        <v>0</v>
      </c>
      <c r="AI132" s="11"/>
      <c r="AJ132" s="11">
        <f t="shared" si="11"/>
        <v>0</v>
      </c>
      <c r="AK132" s="11"/>
      <c r="AL132" s="11">
        <f t="shared" si="11"/>
        <v>0</v>
      </c>
      <c r="AM132" s="11"/>
      <c r="AN132" s="11">
        <f t="shared" si="11"/>
        <v>0</v>
      </c>
      <c r="AO132" s="11"/>
      <c r="AP132" s="11">
        <f t="shared" si="11"/>
        <v>1</v>
      </c>
      <c r="AQ132" s="11"/>
      <c r="AR132" s="11">
        <f t="shared" si="11"/>
        <v>0</v>
      </c>
      <c r="AS132" s="11"/>
      <c r="AT132" s="11">
        <f t="shared" si="11"/>
        <v>644</v>
      </c>
      <c r="AU132" s="11"/>
      <c r="AV132" s="11">
        <f t="shared" si="11"/>
        <v>1153</v>
      </c>
      <c r="AW132" s="11"/>
      <c r="AX132" s="11">
        <f t="shared" si="11"/>
        <v>0</v>
      </c>
      <c r="AY132" s="58"/>
      <c r="AZ132" s="8"/>
      <c r="BA132" s="8"/>
    </row>
    <row r="133" spans="2:53" customFormat="1">
      <c r="B133" s="98" t="s">
        <v>45</v>
      </c>
      <c r="C133" s="5">
        <v>2018</v>
      </c>
      <c r="D133" s="11">
        <f>SUM(D105,D109,D116,D119,D122,D126)</f>
        <v>53540</v>
      </c>
      <c r="E133" s="11"/>
      <c r="F133" s="11">
        <f t="shared" ref="F133:AX133" si="12">SUM(F105,F109,F116,F119,F122,F126)</f>
        <v>1150</v>
      </c>
      <c r="G133" s="11"/>
      <c r="H133" s="11">
        <f t="shared" si="12"/>
        <v>0</v>
      </c>
      <c r="I133" s="11"/>
      <c r="J133" s="11">
        <f t="shared" si="12"/>
        <v>19594</v>
      </c>
      <c r="K133" s="11"/>
      <c r="L133" s="11">
        <f>SUM(L105,L109,L116,L119,L122,L126)</f>
        <v>5858</v>
      </c>
      <c r="M133" s="11"/>
      <c r="N133" s="11">
        <f t="shared" si="12"/>
        <v>449</v>
      </c>
      <c r="O133" s="11"/>
      <c r="P133" s="11">
        <f t="shared" si="12"/>
        <v>0</v>
      </c>
      <c r="Q133" s="11"/>
      <c r="R133" s="11">
        <f t="shared" si="12"/>
        <v>0</v>
      </c>
      <c r="S133" s="11"/>
      <c r="T133" s="11">
        <f t="shared" si="12"/>
        <v>0</v>
      </c>
      <c r="U133" s="11"/>
      <c r="V133" s="11">
        <f t="shared" si="12"/>
        <v>0</v>
      </c>
      <c r="W133" s="11"/>
      <c r="X133" s="11">
        <f t="shared" si="12"/>
        <v>18</v>
      </c>
      <c r="Y133" s="11"/>
      <c r="Z133" s="11">
        <f t="shared" si="12"/>
        <v>0</v>
      </c>
      <c r="AA133" s="11"/>
      <c r="AB133" s="11">
        <f t="shared" si="12"/>
        <v>0</v>
      </c>
      <c r="AC133" s="11"/>
      <c r="AD133" s="11">
        <f t="shared" si="12"/>
        <v>0</v>
      </c>
      <c r="AE133" s="11"/>
      <c r="AF133" s="11">
        <f t="shared" si="12"/>
        <v>0</v>
      </c>
      <c r="AG133" s="11"/>
      <c r="AH133" s="11">
        <f t="shared" si="12"/>
        <v>10552</v>
      </c>
      <c r="AI133" s="11"/>
      <c r="AJ133" s="11">
        <f>SUM(AJ105,AJ109,AJ116,AJ119,AJ122,AJ126)</f>
        <v>0</v>
      </c>
      <c r="AK133" s="11"/>
      <c r="AL133" s="11">
        <f t="shared" si="12"/>
        <v>0</v>
      </c>
      <c r="AM133" s="11"/>
      <c r="AN133" s="11">
        <f t="shared" si="12"/>
        <v>7171</v>
      </c>
      <c r="AO133" s="11"/>
      <c r="AP133" s="11">
        <f t="shared" si="12"/>
        <v>0</v>
      </c>
      <c r="AQ133" s="11"/>
      <c r="AR133" s="11">
        <f t="shared" si="12"/>
        <v>3521</v>
      </c>
      <c r="AS133" s="11"/>
      <c r="AT133" s="11">
        <f t="shared" si="12"/>
        <v>908</v>
      </c>
      <c r="AU133" s="11"/>
      <c r="AV133" s="11">
        <f t="shared" si="12"/>
        <v>8</v>
      </c>
      <c r="AW133" s="11"/>
      <c r="AX133" s="11">
        <f t="shared" si="12"/>
        <v>0</v>
      </c>
      <c r="AY133" s="58"/>
      <c r="AZ133" s="8"/>
      <c r="BA133" s="8"/>
    </row>
    <row r="134" spans="2:53" customFormat="1">
      <c r="B134" s="98" t="s">
        <v>45</v>
      </c>
      <c r="C134" s="5">
        <v>2019</v>
      </c>
      <c r="D134" s="11">
        <f>SUM(D106,D110,D113,D117,D120,D123,D127,D131)</f>
        <v>37020</v>
      </c>
      <c r="E134" s="11"/>
      <c r="F134" s="11">
        <f t="shared" ref="F134:AX134" si="13">SUM(F106,F110,F113,F117,F120,F123,F127,F131)</f>
        <v>0</v>
      </c>
      <c r="G134" s="11"/>
      <c r="H134" s="11">
        <f t="shared" si="13"/>
        <v>0</v>
      </c>
      <c r="I134" s="11"/>
      <c r="J134" s="11">
        <f t="shared" si="13"/>
        <v>6642</v>
      </c>
      <c r="K134" s="12"/>
      <c r="L134" s="11">
        <f t="shared" si="13"/>
        <v>2015</v>
      </c>
      <c r="M134" s="11"/>
      <c r="N134" s="11">
        <f t="shared" si="13"/>
        <v>0</v>
      </c>
      <c r="O134" s="11"/>
      <c r="P134" s="11">
        <f t="shared" si="13"/>
        <v>0</v>
      </c>
      <c r="Q134" s="11"/>
      <c r="R134" s="11">
        <f t="shared" si="13"/>
        <v>0</v>
      </c>
      <c r="S134" s="11"/>
      <c r="T134" s="11">
        <f t="shared" si="13"/>
        <v>0</v>
      </c>
      <c r="U134" s="11"/>
      <c r="V134" s="11">
        <f t="shared" si="13"/>
        <v>0</v>
      </c>
      <c r="W134" s="11"/>
      <c r="X134" s="11">
        <f t="shared" si="13"/>
        <v>0</v>
      </c>
      <c r="Y134" s="11"/>
      <c r="Z134" s="11">
        <f t="shared" si="13"/>
        <v>0</v>
      </c>
      <c r="AA134" s="11"/>
      <c r="AB134" s="11">
        <f t="shared" si="13"/>
        <v>0</v>
      </c>
      <c r="AC134" s="11"/>
      <c r="AD134" s="11">
        <f t="shared" si="13"/>
        <v>0</v>
      </c>
      <c r="AE134" s="11"/>
      <c r="AF134" s="11">
        <f t="shared" si="13"/>
        <v>0</v>
      </c>
      <c r="AG134" s="11"/>
      <c r="AH134" s="11">
        <f t="shared" si="13"/>
        <v>0</v>
      </c>
      <c r="AI134" s="11"/>
      <c r="AJ134" s="11">
        <f t="shared" si="13"/>
        <v>350</v>
      </c>
      <c r="AK134" s="11"/>
      <c r="AL134" s="11">
        <f t="shared" si="13"/>
        <v>0</v>
      </c>
      <c r="AM134" s="11"/>
      <c r="AN134" s="11">
        <f t="shared" si="13"/>
        <v>4960</v>
      </c>
      <c r="AO134" s="11"/>
      <c r="AP134" s="11">
        <f t="shared" si="13"/>
        <v>0</v>
      </c>
      <c r="AQ134" s="11"/>
      <c r="AR134" s="11">
        <f t="shared" si="13"/>
        <v>0</v>
      </c>
      <c r="AS134" s="11"/>
      <c r="AT134" s="11">
        <f t="shared" si="13"/>
        <v>200</v>
      </c>
      <c r="AU134" s="11"/>
      <c r="AV134" s="11">
        <f t="shared" si="13"/>
        <v>1</v>
      </c>
      <c r="AW134" s="11"/>
      <c r="AX134" s="11">
        <f t="shared" si="13"/>
        <v>439</v>
      </c>
      <c r="AY134" s="58"/>
      <c r="AZ134" s="8"/>
      <c r="BA134" s="8"/>
    </row>
    <row r="135" spans="2:53" customFormat="1">
      <c r="B135" s="98" t="s">
        <v>45</v>
      </c>
      <c r="C135" s="5">
        <v>2020</v>
      </c>
      <c r="D135" s="11">
        <f>SUM(D107,D111,D114,D124,D128)</f>
        <v>61161</v>
      </c>
      <c r="E135" s="11"/>
      <c r="F135" s="11">
        <f t="shared" ref="F135:AX135" si="14">SUM(F107,F111,F114,F124,F128)</f>
        <v>156</v>
      </c>
      <c r="G135" s="11"/>
      <c r="H135" s="11">
        <f t="shared" si="14"/>
        <v>0</v>
      </c>
      <c r="I135" s="11"/>
      <c r="J135" s="11">
        <f t="shared" si="14"/>
        <v>7505</v>
      </c>
      <c r="K135" s="11"/>
      <c r="L135" s="11">
        <f t="shared" si="14"/>
        <v>492</v>
      </c>
      <c r="M135" s="11"/>
      <c r="N135" s="11">
        <f t="shared" si="14"/>
        <v>0</v>
      </c>
      <c r="O135" s="11"/>
      <c r="P135" s="11">
        <f t="shared" si="14"/>
        <v>0</v>
      </c>
      <c r="Q135" s="11"/>
      <c r="R135" s="11">
        <f t="shared" si="14"/>
        <v>0</v>
      </c>
      <c r="S135" s="11"/>
      <c r="T135" s="11">
        <f t="shared" si="14"/>
        <v>0</v>
      </c>
      <c r="U135" s="11"/>
      <c r="V135" s="11">
        <f t="shared" si="14"/>
        <v>0</v>
      </c>
      <c r="W135" s="11"/>
      <c r="X135" s="11">
        <f t="shared" si="14"/>
        <v>0</v>
      </c>
      <c r="Y135" s="11"/>
      <c r="Z135" s="11">
        <f t="shared" si="14"/>
        <v>0</v>
      </c>
      <c r="AA135" s="11"/>
      <c r="AB135" s="11">
        <f t="shared" si="14"/>
        <v>40</v>
      </c>
      <c r="AC135" s="11"/>
      <c r="AD135" s="11">
        <f t="shared" si="14"/>
        <v>0</v>
      </c>
      <c r="AE135" s="11"/>
      <c r="AF135" s="11">
        <f t="shared" si="14"/>
        <v>0</v>
      </c>
      <c r="AG135" s="11"/>
      <c r="AH135" s="11">
        <f t="shared" si="14"/>
        <v>3</v>
      </c>
      <c r="AI135" s="11"/>
      <c r="AJ135" s="11">
        <f t="shared" si="14"/>
        <v>0</v>
      </c>
      <c r="AK135" s="11"/>
      <c r="AL135" s="11">
        <f t="shared" si="14"/>
        <v>0</v>
      </c>
      <c r="AM135" s="11"/>
      <c r="AN135" s="11">
        <f t="shared" si="14"/>
        <v>2956</v>
      </c>
      <c r="AO135" s="11"/>
      <c r="AP135" s="11">
        <f t="shared" si="14"/>
        <v>2</v>
      </c>
      <c r="AQ135" s="11"/>
      <c r="AR135" s="11">
        <f t="shared" si="14"/>
        <v>1722</v>
      </c>
      <c r="AS135" s="11"/>
      <c r="AT135" s="11">
        <f t="shared" si="14"/>
        <v>303</v>
      </c>
      <c r="AU135" s="11"/>
      <c r="AV135" s="11">
        <f t="shared" si="14"/>
        <v>3</v>
      </c>
      <c r="AW135" s="11"/>
      <c r="AX135" s="11">
        <f t="shared" si="14"/>
        <v>0</v>
      </c>
      <c r="AY135" s="58"/>
      <c r="AZ135" s="8"/>
      <c r="BA135" s="8"/>
    </row>
    <row r="136" spans="2:53" s="3" customFormat="1" ht="13.5" thickBot="1">
      <c r="B136" s="98" t="s">
        <v>45</v>
      </c>
      <c r="C136" s="5">
        <v>2021</v>
      </c>
      <c r="D136" s="11">
        <f>SUM(D108,D130)</f>
        <v>12192</v>
      </c>
      <c r="E136" s="11"/>
      <c r="F136" s="11">
        <f t="shared" ref="F136:AX136" si="15">SUM(F108,F130)</f>
        <v>0</v>
      </c>
      <c r="G136" s="11"/>
      <c r="H136" s="11">
        <f>SUM(H108,H130)</f>
        <v>0</v>
      </c>
      <c r="I136" s="11"/>
      <c r="J136" s="11">
        <f t="shared" si="15"/>
        <v>3808</v>
      </c>
      <c r="K136" s="59"/>
      <c r="L136" s="11">
        <f t="shared" si="15"/>
        <v>0</v>
      </c>
      <c r="M136" s="11"/>
      <c r="N136" s="11">
        <f t="shared" si="15"/>
        <v>0</v>
      </c>
      <c r="O136" s="11"/>
      <c r="P136" s="11">
        <f t="shared" si="15"/>
        <v>0</v>
      </c>
      <c r="Q136" s="11"/>
      <c r="R136" s="11">
        <f t="shared" si="15"/>
        <v>0</v>
      </c>
      <c r="S136" s="11"/>
      <c r="T136" s="11">
        <f t="shared" si="15"/>
        <v>0</v>
      </c>
      <c r="U136" s="11"/>
      <c r="V136" s="11">
        <f t="shared" si="15"/>
        <v>0</v>
      </c>
      <c r="W136" s="11"/>
      <c r="X136" s="11">
        <f t="shared" si="15"/>
        <v>0</v>
      </c>
      <c r="Y136" s="11"/>
      <c r="Z136" s="11">
        <f t="shared" si="15"/>
        <v>0</v>
      </c>
      <c r="AA136" s="11"/>
      <c r="AB136" s="11">
        <f t="shared" si="15"/>
        <v>0</v>
      </c>
      <c r="AC136" s="11"/>
      <c r="AD136" s="11">
        <f t="shared" si="15"/>
        <v>0</v>
      </c>
      <c r="AE136" s="11"/>
      <c r="AF136" s="11">
        <f t="shared" si="15"/>
        <v>0</v>
      </c>
      <c r="AG136" s="11"/>
      <c r="AH136" s="11">
        <f t="shared" si="15"/>
        <v>12000</v>
      </c>
      <c r="AI136" s="11"/>
      <c r="AJ136" s="11">
        <f t="shared" si="15"/>
        <v>0</v>
      </c>
      <c r="AK136" s="11"/>
      <c r="AL136" s="11">
        <f t="shared" si="15"/>
        <v>0</v>
      </c>
      <c r="AM136" s="11"/>
      <c r="AN136" s="11">
        <f t="shared" si="15"/>
        <v>4</v>
      </c>
      <c r="AO136" s="11"/>
      <c r="AP136" s="11">
        <f t="shared" si="15"/>
        <v>0</v>
      </c>
      <c r="AQ136" s="11"/>
      <c r="AR136" s="11">
        <f t="shared" si="15"/>
        <v>18578</v>
      </c>
      <c r="AS136" s="11"/>
      <c r="AT136" s="11">
        <f t="shared" si="15"/>
        <v>74</v>
      </c>
      <c r="AU136" s="11"/>
      <c r="AV136" s="11">
        <f t="shared" si="15"/>
        <v>0</v>
      </c>
      <c r="AW136" s="11"/>
      <c r="AX136" s="11">
        <f t="shared" si="15"/>
        <v>31</v>
      </c>
      <c r="AY136" s="58"/>
      <c r="AZ136" s="8"/>
      <c r="BA136" s="8"/>
    </row>
    <row r="137" spans="2:53" customFormat="1" ht="23.1" customHeight="1">
      <c r="B137" s="89" t="s">
        <v>69</v>
      </c>
      <c r="C137" s="39"/>
      <c r="D137" s="70"/>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21"/>
      <c r="AZ137" s="8"/>
      <c r="BA137" s="8"/>
    </row>
    <row r="138" spans="2:53" customFormat="1">
      <c r="B138" s="6" t="s">
        <v>70</v>
      </c>
      <c r="C138" s="7">
        <v>2017</v>
      </c>
      <c r="D138" s="16">
        <v>23</v>
      </c>
      <c r="E138" s="17"/>
      <c r="F138" s="16" t="s">
        <v>2</v>
      </c>
      <c r="G138" s="17"/>
      <c r="H138" s="16" t="s">
        <v>2</v>
      </c>
      <c r="I138" s="17"/>
      <c r="J138" s="16" t="s">
        <v>2</v>
      </c>
      <c r="K138" s="16"/>
      <c r="L138" s="16">
        <v>1120</v>
      </c>
      <c r="M138" s="17"/>
      <c r="N138" s="16" t="s">
        <v>2</v>
      </c>
      <c r="O138" s="17"/>
      <c r="P138" s="16" t="s">
        <v>2</v>
      </c>
      <c r="Q138" s="17"/>
      <c r="R138" s="16" t="s">
        <v>2</v>
      </c>
      <c r="S138" s="17"/>
      <c r="T138" s="16">
        <v>349</v>
      </c>
      <c r="U138" s="17"/>
      <c r="V138" s="16" t="s">
        <v>2</v>
      </c>
      <c r="W138" s="17"/>
      <c r="X138" s="16" t="s">
        <v>2</v>
      </c>
      <c r="Y138" s="17"/>
      <c r="Z138" s="16" t="s">
        <v>2</v>
      </c>
      <c r="AA138" s="17"/>
      <c r="AB138" s="16" t="s">
        <v>2</v>
      </c>
      <c r="AC138" s="17"/>
      <c r="AD138" s="16" t="s">
        <v>2</v>
      </c>
      <c r="AE138" s="17"/>
      <c r="AF138" s="16" t="s">
        <v>2</v>
      </c>
      <c r="AG138" s="17"/>
      <c r="AH138" s="16" t="s">
        <v>2</v>
      </c>
      <c r="AI138" s="17"/>
      <c r="AJ138" s="16" t="s">
        <v>2</v>
      </c>
      <c r="AK138" s="17"/>
      <c r="AL138" s="16" t="s">
        <v>2</v>
      </c>
      <c r="AM138" s="17"/>
      <c r="AN138" s="16" t="s">
        <v>2</v>
      </c>
      <c r="AO138" s="17"/>
      <c r="AP138" s="16" t="s">
        <v>2</v>
      </c>
      <c r="AQ138" s="17"/>
      <c r="AR138" s="16" t="s">
        <v>2</v>
      </c>
      <c r="AS138" s="17"/>
      <c r="AT138" s="16" t="s">
        <v>2</v>
      </c>
      <c r="AU138" s="17"/>
      <c r="AV138" s="16">
        <v>1869</v>
      </c>
      <c r="AW138" s="17"/>
      <c r="AX138" s="16" t="s">
        <v>2</v>
      </c>
      <c r="AY138" s="21"/>
      <c r="AZ138" s="8"/>
      <c r="BA138" s="8"/>
    </row>
    <row r="139" spans="2:53" customFormat="1">
      <c r="B139" s="6"/>
      <c r="C139" s="7">
        <v>2018</v>
      </c>
      <c r="D139" s="16">
        <v>9716</v>
      </c>
      <c r="E139" s="17"/>
      <c r="F139" s="16" t="s">
        <v>2</v>
      </c>
      <c r="G139" s="17"/>
      <c r="H139" s="16" t="s">
        <v>2</v>
      </c>
      <c r="I139" s="17"/>
      <c r="J139" s="16" t="s">
        <v>2</v>
      </c>
      <c r="K139" s="16"/>
      <c r="L139" s="16">
        <v>101</v>
      </c>
      <c r="M139" s="17"/>
      <c r="N139" s="16" t="s">
        <v>2</v>
      </c>
      <c r="O139" s="17"/>
      <c r="P139" s="16" t="s">
        <v>2</v>
      </c>
      <c r="Q139" s="17"/>
      <c r="R139" s="16" t="s">
        <v>2</v>
      </c>
      <c r="S139" s="17"/>
      <c r="T139" s="16" t="s">
        <v>3</v>
      </c>
      <c r="U139" s="17"/>
      <c r="V139" s="16" t="s">
        <v>2</v>
      </c>
      <c r="W139" s="17"/>
      <c r="X139" s="16" t="s">
        <v>2</v>
      </c>
      <c r="Y139" s="17"/>
      <c r="Z139" s="16" t="s">
        <v>2</v>
      </c>
      <c r="AA139" s="17"/>
      <c r="AB139" s="16" t="s">
        <v>2</v>
      </c>
      <c r="AC139" s="17"/>
      <c r="AD139" s="16" t="s">
        <v>2</v>
      </c>
      <c r="AE139" s="17"/>
      <c r="AF139" s="16" t="s">
        <v>2</v>
      </c>
      <c r="AG139" s="17"/>
      <c r="AH139" s="16" t="s">
        <v>2</v>
      </c>
      <c r="AI139" s="17"/>
      <c r="AJ139" s="16" t="s">
        <v>2</v>
      </c>
      <c r="AK139" s="17"/>
      <c r="AL139" s="16" t="s">
        <v>2</v>
      </c>
      <c r="AM139" s="17"/>
      <c r="AN139" s="16" t="s">
        <v>2</v>
      </c>
      <c r="AO139" s="17"/>
      <c r="AP139" s="16" t="s">
        <v>2</v>
      </c>
      <c r="AQ139" s="17"/>
      <c r="AR139" s="16" t="s">
        <v>2</v>
      </c>
      <c r="AS139" s="17"/>
      <c r="AT139" s="16" t="s">
        <v>2</v>
      </c>
      <c r="AU139" s="17"/>
      <c r="AV139" s="16">
        <v>235</v>
      </c>
      <c r="AW139" s="17"/>
      <c r="AX139" s="16" t="s">
        <v>2</v>
      </c>
      <c r="AY139" s="21"/>
      <c r="AZ139" s="8"/>
      <c r="BA139" s="8"/>
    </row>
    <row r="140" spans="2:53" customFormat="1">
      <c r="B140" s="6"/>
      <c r="C140" s="7">
        <v>2019</v>
      </c>
      <c r="D140" s="16" t="s">
        <v>2</v>
      </c>
      <c r="E140" s="17"/>
      <c r="F140" s="16" t="s">
        <v>2</v>
      </c>
      <c r="G140" s="17"/>
      <c r="H140" s="16" t="s">
        <v>2</v>
      </c>
      <c r="I140" s="17"/>
      <c r="J140" s="16">
        <v>211</v>
      </c>
      <c r="K140" s="16"/>
      <c r="L140" s="16" t="s">
        <v>2</v>
      </c>
      <c r="M140" s="17"/>
      <c r="N140" s="16" t="s">
        <v>2</v>
      </c>
      <c r="O140" s="17"/>
      <c r="P140" s="16" t="s">
        <v>2</v>
      </c>
      <c r="Q140" s="17"/>
      <c r="R140" s="16" t="s">
        <v>2</v>
      </c>
      <c r="S140" s="17"/>
      <c r="T140" s="16" t="s">
        <v>2</v>
      </c>
      <c r="U140" s="17"/>
      <c r="V140" s="16" t="s">
        <v>2</v>
      </c>
      <c r="W140" s="17"/>
      <c r="X140" s="16" t="s">
        <v>2</v>
      </c>
      <c r="Y140" s="17"/>
      <c r="Z140" s="16" t="s">
        <v>2</v>
      </c>
      <c r="AA140" s="17"/>
      <c r="AB140" s="16" t="s">
        <v>2</v>
      </c>
      <c r="AC140" s="17"/>
      <c r="AD140" s="16" t="s">
        <v>2</v>
      </c>
      <c r="AE140" s="17"/>
      <c r="AF140" s="16" t="s">
        <v>2</v>
      </c>
      <c r="AG140" s="17"/>
      <c r="AH140" s="16" t="s">
        <v>2</v>
      </c>
      <c r="AI140" s="17"/>
      <c r="AJ140" s="16" t="s">
        <v>2</v>
      </c>
      <c r="AK140" s="17"/>
      <c r="AL140" s="16" t="s">
        <v>2</v>
      </c>
      <c r="AM140" s="17"/>
      <c r="AN140" s="16" t="s">
        <v>2</v>
      </c>
      <c r="AO140" s="17"/>
      <c r="AP140" s="16" t="s">
        <v>2</v>
      </c>
      <c r="AQ140" s="17"/>
      <c r="AR140" s="16" t="s">
        <v>2</v>
      </c>
      <c r="AS140" s="17"/>
      <c r="AT140" s="16">
        <v>595</v>
      </c>
      <c r="AU140" s="17"/>
      <c r="AV140" s="16" t="s">
        <v>2</v>
      </c>
      <c r="AW140" s="17"/>
      <c r="AX140" s="16" t="s">
        <v>2</v>
      </c>
      <c r="AY140" s="21"/>
      <c r="AZ140" s="8"/>
      <c r="BA140" s="8"/>
    </row>
    <row r="141" spans="2:53" customFormat="1">
      <c r="B141" s="6"/>
      <c r="C141" s="7">
        <v>2020</v>
      </c>
      <c r="D141" s="16">
        <v>112</v>
      </c>
      <c r="E141" s="17"/>
      <c r="F141" s="16" t="s">
        <v>2</v>
      </c>
      <c r="G141" s="17"/>
      <c r="H141" s="16" t="s">
        <v>2</v>
      </c>
      <c r="I141" s="17"/>
      <c r="J141" s="16">
        <v>585</v>
      </c>
      <c r="K141" s="16"/>
      <c r="L141" s="16" t="s">
        <v>2</v>
      </c>
      <c r="M141" s="17"/>
      <c r="N141" s="16" t="s">
        <v>2</v>
      </c>
      <c r="O141" s="17"/>
      <c r="P141" s="16" t="s">
        <v>2</v>
      </c>
      <c r="Q141" s="17"/>
      <c r="R141" s="16" t="s">
        <v>2</v>
      </c>
      <c r="S141" s="17"/>
      <c r="T141" s="16" t="s">
        <v>2</v>
      </c>
      <c r="U141" s="17"/>
      <c r="V141" s="16" t="s">
        <v>2</v>
      </c>
      <c r="W141" s="17"/>
      <c r="X141" s="16" t="s">
        <v>2</v>
      </c>
      <c r="Y141" s="17"/>
      <c r="Z141" s="16" t="s">
        <v>2</v>
      </c>
      <c r="AA141" s="17"/>
      <c r="AB141" s="16" t="s">
        <v>2</v>
      </c>
      <c r="AC141" s="17"/>
      <c r="AD141" s="16" t="s">
        <v>2</v>
      </c>
      <c r="AE141" s="17"/>
      <c r="AF141" s="16" t="s">
        <v>2</v>
      </c>
      <c r="AG141" s="17"/>
      <c r="AH141" s="16" t="s">
        <v>2</v>
      </c>
      <c r="AI141" s="17"/>
      <c r="AJ141" s="16" t="s">
        <v>2</v>
      </c>
      <c r="AK141" s="17"/>
      <c r="AL141" s="16" t="s">
        <v>2</v>
      </c>
      <c r="AM141" s="17"/>
      <c r="AN141" s="16" t="s">
        <v>2</v>
      </c>
      <c r="AO141" s="17"/>
      <c r="AP141" s="16" t="s">
        <v>2</v>
      </c>
      <c r="AQ141" s="17"/>
      <c r="AR141" s="16" t="s">
        <v>2</v>
      </c>
      <c r="AS141" s="17"/>
      <c r="AT141" s="16">
        <v>256</v>
      </c>
      <c r="AU141" s="17"/>
      <c r="AV141" s="20" t="s">
        <v>2</v>
      </c>
      <c r="AW141" s="19" t="s">
        <v>24</v>
      </c>
      <c r="AX141" s="16" t="s">
        <v>2</v>
      </c>
      <c r="AY141" s="21"/>
      <c r="AZ141" s="8"/>
      <c r="BA141" s="8"/>
    </row>
    <row r="142" spans="2:53" s="8" customFormat="1">
      <c r="B142" s="6"/>
      <c r="C142" s="7">
        <v>2021</v>
      </c>
      <c r="D142" s="16" t="s">
        <v>2</v>
      </c>
      <c r="E142" s="16"/>
      <c r="F142" s="16" t="s">
        <v>2</v>
      </c>
      <c r="G142" s="16"/>
      <c r="H142" s="16" t="s">
        <v>2</v>
      </c>
      <c r="I142" s="16"/>
      <c r="J142" s="16">
        <v>79</v>
      </c>
      <c r="K142" s="16"/>
      <c r="L142" s="16" t="s">
        <v>2</v>
      </c>
      <c r="M142" s="16"/>
      <c r="N142" s="16" t="s">
        <v>2</v>
      </c>
      <c r="O142" s="16"/>
      <c r="P142" s="16" t="s">
        <v>2</v>
      </c>
      <c r="Q142" s="16"/>
      <c r="R142" s="16" t="s">
        <v>2</v>
      </c>
      <c r="S142" s="16"/>
      <c r="T142" s="16" t="s">
        <v>2</v>
      </c>
      <c r="U142" s="16"/>
      <c r="V142" s="16" t="s">
        <v>2</v>
      </c>
      <c r="W142" s="16"/>
      <c r="X142" s="16" t="s">
        <v>2</v>
      </c>
      <c r="Y142" s="16"/>
      <c r="Z142" s="16" t="s">
        <v>2</v>
      </c>
      <c r="AA142" s="16"/>
      <c r="AB142" s="16" t="s">
        <v>2</v>
      </c>
      <c r="AC142" s="16"/>
      <c r="AD142" s="16" t="s">
        <v>2</v>
      </c>
      <c r="AE142" s="16"/>
      <c r="AF142" s="16" t="s">
        <v>2</v>
      </c>
      <c r="AG142" s="16"/>
      <c r="AH142" s="16" t="s">
        <v>2</v>
      </c>
      <c r="AI142" s="16"/>
      <c r="AJ142" s="16" t="s">
        <v>2</v>
      </c>
      <c r="AK142" s="16"/>
      <c r="AL142" s="16" t="s">
        <v>2</v>
      </c>
      <c r="AM142" s="16"/>
      <c r="AN142" s="16" t="s">
        <v>2</v>
      </c>
      <c r="AO142" s="16"/>
      <c r="AP142" s="16" t="s">
        <v>2</v>
      </c>
      <c r="AQ142" s="16"/>
      <c r="AR142" s="16" t="s">
        <v>2</v>
      </c>
      <c r="AS142" s="16"/>
      <c r="AT142" s="16">
        <v>246</v>
      </c>
      <c r="AU142" s="16"/>
      <c r="AV142" s="16" t="s">
        <v>2</v>
      </c>
      <c r="AW142" s="16"/>
      <c r="AX142" s="16" t="s">
        <v>2</v>
      </c>
      <c r="AY142" s="21"/>
    </row>
    <row r="143" spans="2:53" customFormat="1">
      <c r="B143" s="98" t="s">
        <v>45</v>
      </c>
      <c r="C143" s="5">
        <v>2017</v>
      </c>
      <c r="D143" s="11">
        <f>SUM(D138)</f>
        <v>23</v>
      </c>
      <c r="E143" s="11"/>
      <c r="F143" s="11">
        <f t="shared" ref="F143:AX143" si="16">SUM(F138)</f>
        <v>0</v>
      </c>
      <c r="G143" s="11"/>
      <c r="H143" s="11">
        <f t="shared" si="16"/>
        <v>0</v>
      </c>
      <c r="I143" s="11"/>
      <c r="J143" s="11">
        <f t="shared" si="16"/>
        <v>0</v>
      </c>
      <c r="K143" s="11"/>
      <c r="L143" s="11">
        <f t="shared" si="16"/>
        <v>1120</v>
      </c>
      <c r="M143" s="11"/>
      <c r="N143" s="11">
        <f t="shared" si="16"/>
        <v>0</v>
      </c>
      <c r="O143" s="11"/>
      <c r="P143" s="11">
        <f t="shared" si="16"/>
        <v>0</v>
      </c>
      <c r="Q143" s="11"/>
      <c r="R143" s="11">
        <f t="shared" si="16"/>
        <v>0</v>
      </c>
      <c r="S143" s="11"/>
      <c r="T143" s="11">
        <f t="shared" si="16"/>
        <v>349</v>
      </c>
      <c r="U143" s="11"/>
      <c r="V143" s="11">
        <f t="shared" si="16"/>
        <v>0</v>
      </c>
      <c r="W143" s="11"/>
      <c r="X143" s="11">
        <f t="shared" si="16"/>
        <v>0</v>
      </c>
      <c r="Y143" s="11"/>
      <c r="Z143" s="11">
        <f t="shared" si="16"/>
        <v>0</v>
      </c>
      <c r="AA143" s="11"/>
      <c r="AB143" s="11">
        <f t="shared" si="16"/>
        <v>0</v>
      </c>
      <c r="AC143" s="11"/>
      <c r="AD143" s="11">
        <f t="shared" si="16"/>
        <v>0</v>
      </c>
      <c r="AE143" s="11"/>
      <c r="AF143" s="11">
        <f t="shared" si="16"/>
        <v>0</v>
      </c>
      <c r="AG143" s="11"/>
      <c r="AH143" s="11">
        <f t="shared" si="16"/>
        <v>0</v>
      </c>
      <c r="AI143" s="11"/>
      <c r="AJ143" s="11">
        <f t="shared" si="16"/>
        <v>0</v>
      </c>
      <c r="AK143" s="11"/>
      <c r="AL143" s="11">
        <f t="shared" si="16"/>
        <v>0</v>
      </c>
      <c r="AM143" s="11"/>
      <c r="AN143" s="11">
        <f t="shared" si="16"/>
        <v>0</v>
      </c>
      <c r="AO143" s="11"/>
      <c r="AP143" s="11">
        <f t="shared" si="16"/>
        <v>0</v>
      </c>
      <c r="AQ143" s="11"/>
      <c r="AR143" s="11">
        <f t="shared" si="16"/>
        <v>0</v>
      </c>
      <c r="AS143" s="11"/>
      <c r="AT143" s="11">
        <f t="shared" si="16"/>
        <v>0</v>
      </c>
      <c r="AU143" s="11"/>
      <c r="AV143" s="11">
        <f t="shared" si="16"/>
        <v>1869</v>
      </c>
      <c r="AW143" s="11"/>
      <c r="AX143" s="11">
        <f t="shared" si="16"/>
        <v>0</v>
      </c>
      <c r="AY143" s="8"/>
      <c r="AZ143" s="8"/>
      <c r="BA143" s="8"/>
    </row>
    <row r="144" spans="2:53" customFormat="1">
      <c r="B144" s="98" t="s">
        <v>45</v>
      </c>
      <c r="C144" s="5">
        <v>2018</v>
      </c>
      <c r="D144" s="11">
        <f>SUM(D139)</f>
        <v>9716</v>
      </c>
      <c r="E144" s="11"/>
      <c r="F144" s="11">
        <f t="shared" ref="F144:AX144" si="17">SUM(F139)</f>
        <v>0</v>
      </c>
      <c r="G144" s="11"/>
      <c r="H144" s="11">
        <f t="shared" si="17"/>
        <v>0</v>
      </c>
      <c r="I144" s="11"/>
      <c r="J144" s="11">
        <f t="shared" si="17"/>
        <v>0</v>
      </c>
      <c r="K144" s="11"/>
      <c r="L144" s="11">
        <f t="shared" si="17"/>
        <v>101</v>
      </c>
      <c r="M144" s="11"/>
      <c r="N144" s="11">
        <f t="shared" si="17"/>
        <v>0</v>
      </c>
      <c r="O144" s="11"/>
      <c r="P144" s="11">
        <f t="shared" si="17"/>
        <v>0</v>
      </c>
      <c r="Q144" s="11"/>
      <c r="R144" s="11">
        <f t="shared" si="17"/>
        <v>0</v>
      </c>
      <c r="S144" s="11"/>
      <c r="T144" s="11">
        <f t="shared" si="17"/>
        <v>0</v>
      </c>
      <c r="U144" s="11"/>
      <c r="V144" s="11">
        <f t="shared" si="17"/>
        <v>0</v>
      </c>
      <c r="W144" s="11"/>
      <c r="X144" s="11">
        <f t="shared" si="17"/>
        <v>0</v>
      </c>
      <c r="Y144" s="11"/>
      <c r="Z144" s="11">
        <f t="shared" si="17"/>
        <v>0</v>
      </c>
      <c r="AA144" s="11"/>
      <c r="AB144" s="11">
        <f t="shared" si="17"/>
        <v>0</v>
      </c>
      <c r="AC144" s="11"/>
      <c r="AD144" s="11">
        <f t="shared" si="17"/>
        <v>0</v>
      </c>
      <c r="AE144" s="11"/>
      <c r="AF144" s="11">
        <f t="shared" si="17"/>
        <v>0</v>
      </c>
      <c r="AG144" s="11"/>
      <c r="AH144" s="11">
        <f t="shared" si="17"/>
        <v>0</v>
      </c>
      <c r="AI144" s="11"/>
      <c r="AJ144" s="11">
        <f t="shared" si="17"/>
        <v>0</v>
      </c>
      <c r="AK144" s="11"/>
      <c r="AL144" s="11">
        <f t="shared" si="17"/>
        <v>0</v>
      </c>
      <c r="AM144" s="11"/>
      <c r="AN144" s="11">
        <f t="shared" si="17"/>
        <v>0</v>
      </c>
      <c r="AO144" s="11"/>
      <c r="AP144" s="11">
        <f t="shared" si="17"/>
        <v>0</v>
      </c>
      <c r="AQ144" s="11"/>
      <c r="AR144" s="11">
        <f t="shared" si="17"/>
        <v>0</v>
      </c>
      <c r="AS144" s="11"/>
      <c r="AT144" s="11">
        <f t="shared" si="17"/>
        <v>0</v>
      </c>
      <c r="AU144" s="11"/>
      <c r="AV144" s="11">
        <f t="shared" si="17"/>
        <v>235</v>
      </c>
      <c r="AW144" s="11"/>
      <c r="AX144" s="11">
        <f t="shared" si="17"/>
        <v>0</v>
      </c>
      <c r="AY144" s="8"/>
      <c r="AZ144" s="8"/>
      <c r="BA144" s="8"/>
    </row>
    <row r="145" spans="2:53" customFormat="1">
      <c r="B145" s="98" t="s">
        <v>45</v>
      </c>
      <c r="C145" s="5">
        <v>2019</v>
      </c>
      <c r="D145" s="11">
        <f>SUM(D140)</f>
        <v>0</v>
      </c>
      <c r="E145" s="11"/>
      <c r="F145" s="11">
        <f t="shared" ref="F145:AX145" si="18">SUM(F140)</f>
        <v>0</v>
      </c>
      <c r="G145" s="11"/>
      <c r="H145" s="11">
        <f t="shared" si="18"/>
        <v>0</v>
      </c>
      <c r="I145" s="11"/>
      <c r="J145" s="11">
        <f t="shared" si="18"/>
        <v>211</v>
      </c>
      <c r="K145" s="12"/>
      <c r="L145" s="11">
        <f t="shared" si="18"/>
        <v>0</v>
      </c>
      <c r="M145" s="11"/>
      <c r="N145" s="11">
        <f t="shared" si="18"/>
        <v>0</v>
      </c>
      <c r="O145" s="11"/>
      <c r="P145" s="11">
        <f t="shared" si="18"/>
        <v>0</v>
      </c>
      <c r="Q145" s="11"/>
      <c r="R145" s="11">
        <f t="shared" si="18"/>
        <v>0</v>
      </c>
      <c r="S145" s="11"/>
      <c r="T145" s="11">
        <f t="shared" si="18"/>
        <v>0</v>
      </c>
      <c r="U145" s="11"/>
      <c r="V145" s="11">
        <f t="shared" si="18"/>
        <v>0</v>
      </c>
      <c r="W145" s="11"/>
      <c r="X145" s="11">
        <f t="shared" si="18"/>
        <v>0</v>
      </c>
      <c r="Y145" s="11"/>
      <c r="Z145" s="11">
        <f t="shared" si="18"/>
        <v>0</v>
      </c>
      <c r="AA145" s="11"/>
      <c r="AB145" s="11">
        <f t="shared" si="18"/>
        <v>0</v>
      </c>
      <c r="AC145" s="11"/>
      <c r="AD145" s="11">
        <f t="shared" si="18"/>
        <v>0</v>
      </c>
      <c r="AE145" s="11"/>
      <c r="AF145" s="11">
        <f t="shared" si="18"/>
        <v>0</v>
      </c>
      <c r="AG145" s="11"/>
      <c r="AH145" s="11">
        <f t="shared" si="18"/>
        <v>0</v>
      </c>
      <c r="AI145" s="11"/>
      <c r="AJ145" s="11">
        <f t="shared" si="18"/>
        <v>0</v>
      </c>
      <c r="AK145" s="11"/>
      <c r="AL145" s="11">
        <f t="shared" si="18"/>
        <v>0</v>
      </c>
      <c r="AM145" s="11"/>
      <c r="AN145" s="11">
        <f t="shared" si="18"/>
        <v>0</v>
      </c>
      <c r="AO145" s="11"/>
      <c r="AP145" s="11">
        <f t="shared" si="18"/>
        <v>0</v>
      </c>
      <c r="AQ145" s="11"/>
      <c r="AR145" s="11">
        <f t="shared" si="18"/>
        <v>0</v>
      </c>
      <c r="AS145" s="11"/>
      <c r="AT145" s="11">
        <f t="shared" si="18"/>
        <v>595</v>
      </c>
      <c r="AU145" s="11"/>
      <c r="AV145" s="11">
        <f t="shared" si="18"/>
        <v>0</v>
      </c>
      <c r="AW145" s="11"/>
      <c r="AX145" s="11">
        <f t="shared" si="18"/>
        <v>0</v>
      </c>
      <c r="AY145" s="8"/>
      <c r="AZ145" s="8"/>
      <c r="BA145" s="8"/>
    </row>
    <row r="146" spans="2:53" s="3" customFormat="1">
      <c r="B146" s="98" t="s">
        <v>45</v>
      </c>
      <c r="C146" s="5">
        <v>2020</v>
      </c>
      <c r="D146" s="11">
        <f>SUM(D141)</f>
        <v>112</v>
      </c>
      <c r="E146" s="11"/>
      <c r="F146" s="11">
        <f t="shared" ref="F146:AX146" si="19">SUM(F141)</f>
        <v>0</v>
      </c>
      <c r="G146" s="11"/>
      <c r="H146" s="11">
        <f t="shared" si="19"/>
        <v>0</v>
      </c>
      <c r="I146" s="11"/>
      <c r="J146" s="11">
        <f t="shared" si="19"/>
        <v>585</v>
      </c>
      <c r="K146" s="11"/>
      <c r="L146" s="11">
        <f t="shared" si="19"/>
        <v>0</v>
      </c>
      <c r="M146" s="11"/>
      <c r="N146" s="11">
        <f t="shared" si="19"/>
        <v>0</v>
      </c>
      <c r="O146" s="11"/>
      <c r="P146" s="11">
        <f t="shared" si="19"/>
        <v>0</v>
      </c>
      <c r="Q146" s="11"/>
      <c r="R146" s="11">
        <f t="shared" si="19"/>
        <v>0</v>
      </c>
      <c r="S146" s="11"/>
      <c r="T146" s="11">
        <f t="shared" si="19"/>
        <v>0</v>
      </c>
      <c r="U146" s="11"/>
      <c r="V146" s="11">
        <f t="shared" si="19"/>
        <v>0</v>
      </c>
      <c r="W146" s="11"/>
      <c r="X146" s="11">
        <f t="shared" si="19"/>
        <v>0</v>
      </c>
      <c r="Y146" s="11"/>
      <c r="Z146" s="11">
        <f t="shared" si="19"/>
        <v>0</v>
      </c>
      <c r="AA146" s="11"/>
      <c r="AB146" s="11">
        <f t="shared" si="19"/>
        <v>0</v>
      </c>
      <c r="AC146" s="11"/>
      <c r="AD146" s="11">
        <f t="shared" si="19"/>
        <v>0</v>
      </c>
      <c r="AE146" s="11"/>
      <c r="AF146" s="11">
        <f t="shared" si="19"/>
        <v>0</v>
      </c>
      <c r="AG146" s="11"/>
      <c r="AH146" s="11">
        <f t="shared" si="19"/>
        <v>0</v>
      </c>
      <c r="AI146" s="11"/>
      <c r="AJ146" s="11">
        <f t="shared" si="19"/>
        <v>0</v>
      </c>
      <c r="AK146" s="11"/>
      <c r="AL146" s="11">
        <f t="shared" si="19"/>
        <v>0</v>
      </c>
      <c r="AM146" s="11"/>
      <c r="AN146" s="11">
        <f t="shared" si="19"/>
        <v>0</v>
      </c>
      <c r="AO146" s="11"/>
      <c r="AP146" s="11">
        <f t="shared" si="19"/>
        <v>0</v>
      </c>
      <c r="AQ146" s="11"/>
      <c r="AR146" s="11">
        <f t="shared" si="19"/>
        <v>0</v>
      </c>
      <c r="AS146" s="11"/>
      <c r="AT146" s="11">
        <f t="shared" si="19"/>
        <v>256</v>
      </c>
      <c r="AU146" s="11"/>
      <c r="AV146" s="11">
        <f t="shared" si="19"/>
        <v>0</v>
      </c>
      <c r="AW146" s="11"/>
      <c r="AX146" s="11">
        <f t="shared" si="19"/>
        <v>0</v>
      </c>
      <c r="AY146" s="8"/>
      <c r="AZ146" s="8"/>
      <c r="BA146" s="8"/>
    </row>
    <row r="147" spans="2:53" s="8" customFormat="1" ht="13.5" thickBot="1">
      <c r="B147" s="98" t="s">
        <v>45</v>
      </c>
      <c r="C147" s="5">
        <v>2021</v>
      </c>
      <c r="D147" s="11">
        <f>SUM(D142)</f>
        <v>0</v>
      </c>
      <c r="E147" s="11"/>
      <c r="F147" s="11">
        <f t="shared" ref="F147:AX147" si="20">SUM(F142)</f>
        <v>0</v>
      </c>
      <c r="G147" s="11"/>
      <c r="H147" s="11">
        <f t="shared" si="20"/>
        <v>0</v>
      </c>
      <c r="I147" s="11"/>
      <c r="J147" s="11">
        <f t="shared" si="20"/>
        <v>79</v>
      </c>
      <c r="K147" s="59"/>
      <c r="L147" s="11">
        <f t="shared" si="20"/>
        <v>0</v>
      </c>
      <c r="M147" s="11"/>
      <c r="N147" s="11">
        <f t="shared" si="20"/>
        <v>0</v>
      </c>
      <c r="O147" s="11"/>
      <c r="P147" s="11">
        <f t="shared" si="20"/>
        <v>0</v>
      </c>
      <c r="Q147" s="11"/>
      <c r="R147" s="11">
        <f t="shared" si="20"/>
        <v>0</v>
      </c>
      <c r="S147" s="11"/>
      <c r="T147" s="11">
        <f t="shared" si="20"/>
        <v>0</v>
      </c>
      <c r="U147" s="11"/>
      <c r="V147" s="11">
        <f t="shared" si="20"/>
        <v>0</v>
      </c>
      <c r="W147" s="11"/>
      <c r="X147" s="11">
        <f t="shared" si="20"/>
        <v>0</v>
      </c>
      <c r="Y147" s="11"/>
      <c r="Z147" s="11">
        <f t="shared" si="20"/>
        <v>0</v>
      </c>
      <c r="AA147" s="11"/>
      <c r="AB147" s="11">
        <f t="shared" si="20"/>
        <v>0</v>
      </c>
      <c r="AC147" s="11"/>
      <c r="AD147" s="11">
        <f t="shared" si="20"/>
        <v>0</v>
      </c>
      <c r="AE147" s="11"/>
      <c r="AF147" s="11">
        <f t="shared" si="20"/>
        <v>0</v>
      </c>
      <c r="AG147" s="11"/>
      <c r="AH147" s="11">
        <f t="shared" si="20"/>
        <v>0</v>
      </c>
      <c r="AI147" s="11"/>
      <c r="AJ147" s="11">
        <f t="shared" si="20"/>
        <v>0</v>
      </c>
      <c r="AK147" s="11"/>
      <c r="AL147" s="11">
        <f t="shared" si="20"/>
        <v>0</v>
      </c>
      <c r="AM147" s="11"/>
      <c r="AN147" s="11">
        <f t="shared" si="20"/>
        <v>0</v>
      </c>
      <c r="AO147" s="11"/>
      <c r="AP147" s="11">
        <f t="shared" si="20"/>
        <v>0</v>
      </c>
      <c r="AQ147" s="11"/>
      <c r="AR147" s="11">
        <f t="shared" si="20"/>
        <v>0</v>
      </c>
      <c r="AS147" s="11"/>
      <c r="AT147" s="11">
        <f t="shared" si="20"/>
        <v>246</v>
      </c>
      <c r="AU147" s="11"/>
      <c r="AV147" s="11">
        <f t="shared" si="20"/>
        <v>0</v>
      </c>
      <c r="AW147" s="11"/>
      <c r="AX147" s="11">
        <f t="shared" si="20"/>
        <v>0</v>
      </c>
    </row>
    <row r="148" spans="2:53" customFormat="1" ht="23.1" customHeight="1">
      <c r="B148" s="89" t="s">
        <v>71</v>
      </c>
      <c r="C148" s="39"/>
      <c r="D148" s="70"/>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60"/>
      <c r="AZ148" s="8"/>
      <c r="BA148" s="8"/>
    </row>
    <row r="149" spans="2:53" customFormat="1">
      <c r="B149" s="6" t="s">
        <v>17</v>
      </c>
      <c r="C149" s="7">
        <v>2017</v>
      </c>
      <c r="D149" s="16">
        <v>37715</v>
      </c>
      <c r="E149" s="17"/>
      <c r="F149" s="16" t="s">
        <v>2</v>
      </c>
      <c r="G149" s="17"/>
      <c r="H149" s="16" t="s">
        <v>2</v>
      </c>
      <c r="I149" s="17"/>
      <c r="J149" s="16" t="s">
        <v>2</v>
      </c>
      <c r="K149" s="16"/>
      <c r="L149" s="16" t="s">
        <v>2</v>
      </c>
      <c r="M149" s="17"/>
      <c r="N149" s="16" t="s">
        <v>2</v>
      </c>
      <c r="O149" s="17"/>
      <c r="P149" s="16" t="s">
        <v>2</v>
      </c>
      <c r="Q149" s="17"/>
      <c r="R149" s="16" t="s">
        <v>2</v>
      </c>
      <c r="S149" s="17"/>
      <c r="T149" s="16" t="s">
        <v>2</v>
      </c>
      <c r="U149" s="17"/>
      <c r="V149" s="16" t="s">
        <v>2</v>
      </c>
      <c r="W149" s="17"/>
      <c r="X149" s="16" t="s">
        <v>2</v>
      </c>
      <c r="Y149" s="17"/>
      <c r="Z149" s="16" t="s">
        <v>2</v>
      </c>
      <c r="AA149" s="17"/>
      <c r="AB149" s="16" t="s">
        <v>2</v>
      </c>
      <c r="AC149" s="17"/>
      <c r="AD149" s="16" t="s">
        <v>2</v>
      </c>
      <c r="AE149" s="17"/>
      <c r="AF149" s="16" t="s">
        <v>2</v>
      </c>
      <c r="AG149" s="17"/>
      <c r="AH149" s="16" t="s">
        <v>2</v>
      </c>
      <c r="AI149" s="17"/>
      <c r="AJ149" s="16" t="s">
        <v>2</v>
      </c>
      <c r="AK149" s="17"/>
      <c r="AL149" s="16" t="s">
        <v>2</v>
      </c>
      <c r="AM149" s="17"/>
      <c r="AN149" s="16" t="s">
        <v>2</v>
      </c>
      <c r="AO149" s="17"/>
      <c r="AP149" s="16" t="s">
        <v>2</v>
      </c>
      <c r="AQ149" s="17"/>
      <c r="AR149" s="16" t="s">
        <v>2</v>
      </c>
      <c r="AS149" s="17"/>
      <c r="AT149" s="16" t="s">
        <v>2</v>
      </c>
      <c r="AU149" s="17"/>
      <c r="AV149" s="16" t="s">
        <v>2</v>
      </c>
      <c r="AW149" s="17"/>
      <c r="AX149" s="16" t="s">
        <v>2</v>
      </c>
      <c r="AY149" s="60"/>
      <c r="AZ149" s="8"/>
      <c r="BA149" s="8"/>
    </row>
    <row r="150" spans="2:53" customFormat="1">
      <c r="B150" s="6"/>
      <c r="C150" s="7">
        <v>2018</v>
      </c>
      <c r="D150" s="16">
        <v>7364</v>
      </c>
      <c r="E150" s="17"/>
      <c r="F150" s="16" t="s">
        <v>2</v>
      </c>
      <c r="G150" s="17"/>
      <c r="H150" s="16" t="s">
        <v>2</v>
      </c>
      <c r="I150" s="17"/>
      <c r="J150" s="16" t="s">
        <v>2</v>
      </c>
      <c r="K150" s="16"/>
      <c r="L150" s="16" t="s">
        <v>2</v>
      </c>
      <c r="M150" s="17"/>
      <c r="N150" s="16" t="s">
        <v>2</v>
      </c>
      <c r="O150" s="17"/>
      <c r="P150" s="16" t="s">
        <v>2</v>
      </c>
      <c r="Q150" s="17"/>
      <c r="R150" s="16" t="s">
        <v>2</v>
      </c>
      <c r="S150" s="17"/>
      <c r="T150" s="16" t="s">
        <v>2</v>
      </c>
      <c r="U150" s="17"/>
      <c r="V150" s="16" t="s">
        <v>2</v>
      </c>
      <c r="W150" s="17"/>
      <c r="X150" s="16" t="s">
        <v>2</v>
      </c>
      <c r="Y150" s="17"/>
      <c r="Z150" s="16" t="s">
        <v>2</v>
      </c>
      <c r="AA150" s="17"/>
      <c r="AB150" s="16" t="s">
        <v>2</v>
      </c>
      <c r="AC150" s="17"/>
      <c r="AD150" s="16" t="s">
        <v>2</v>
      </c>
      <c r="AE150" s="17"/>
      <c r="AF150" s="16" t="s">
        <v>2</v>
      </c>
      <c r="AG150" s="17"/>
      <c r="AH150" s="16" t="s">
        <v>2</v>
      </c>
      <c r="AI150" s="17"/>
      <c r="AJ150" s="16" t="s">
        <v>2</v>
      </c>
      <c r="AK150" s="17"/>
      <c r="AL150" s="16" t="s">
        <v>2</v>
      </c>
      <c r="AM150" s="17"/>
      <c r="AN150" s="16" t="s">
        <v>2</v>
      </c>
      <c r="AO150" s="17"/>
      <c r="AP150" s="16" t="s">
        <v>2</v>
      </c>
      <c r="AQ150" s="17"/>
      <c r="AR150" s="16" t="s">
        <v>2</v>
      </c>
      <c r="AS150" s="17"/>
      <c r="AT150" s="16">
        <v>51</v>
      </c>
      <c r="AU150" s="17"/>
      <c r="AV150" s="16" t="s">
        <v>2</v>
      </c>
      <c r="AW150" s="17"/>
      <c r="AX150" s="16" t="s">
        <v>2</v>
      </c>
      <c r="AY150" s="60"/>
      <c r="AZ150" s="8"/>
      <c r="BA150" s="8"/>
    </row>
    <row r="151" spans="2:53" customFormat="1">
      <c r="B151" s="6"/>
      <c r="C151" s="7">
        <v>2019</v>
      </c>
      <c r="D151" s="16">
        <v>786</v>
      </c>
      <c r="E151" s="17"/>
      <c r="F151" s="16" t="s">
        <v>2</v>
      </c>
      <c r="G151" s="17"/>
      <c r="H151" s="16" t="s">
        <v>2</v>
      </c>
      <c r="I151" s="17"/>
      <c r="J151" s="16" t="s">
        <v>2</v>
      </c>
      <c r="K151" s="16"/>
      <c r="L151" s="16" t="s">
        <v>2</v>
      </c>
      <c r="M151" s="17"/>
      <c r="N151" s="16" t="s">
        <v>2</v>
      </c>
      <c r="O151" s="17"/>
      <c r="P151" s="16" t="s">
        <v>2</v>
      </c>
      <c r="Q151" s="17"/>
      <c r="R151" s="16" t="s">
        <v>2</v>
      </c>
      <c r="S151" s="17"/>
      <c r="T151" s="16" t="s">
        <v>2</v>
      </c>
      <c r="U151" s="17"/>
      <c r="V151" s="16" t="s">
        <v>2</v>
      </c>
      <c r="W151" s="17"/>
      <c r="X151" s="16" t="s">
        <v>2</v>
      </c>
      <c r="Y151" s="17"/>
      <c r="Z151" s="16" t="s">
        <v>2</v>
      </c>
      <c r="AA151" s="17"/>
      <c r="AB151" s="16" t="s">
        <v>2</v>
      </c>
      <c r="AC151" s="17"/>
      <c r="AD151" s="16" t="s">
        <v>2</v>
      </c>
      <c r="AE151" s="17"/>
      <c r="AF151" s="16" t="s">
        <v>2</v>
      </c>
      <c r="AG151" s="17"/>
      <c r="AH151" s="16" t="s">
        <v>2</v>
      </c>
      <c r="AI151" s="17"/>
      <c r="AJ151" s="16" t="s">
        <v>2</v>
      </c>
      <c r="AK151" s="17"/>
      <c r="AL151" s="16" t="s">
        <v>2</v>
      </c>
      <c r="AM151" s="17"/>
      <c r="AN151" s="16" t="s">
        <v>2</v>
      </c>
      <c r="AO151" s="17"/>
      <c r="AP151" s="16" t="s">
        <v>2</v>
      </c>
      <c r="AQ151" s="17"/>
      <c r="AR151" s="16" t="s">
        <v>2</v>
      </c>
      <c r="AS151" s="17"/>
      <c r="AT151" s="16" t="s">
        <v>2</v>
      </c>
      <c r="AU151" s="17"/>
      <c r="AV151" s="16">
        <v>440</v>
      </c>
      <c r="AW151" s="17"/>
      <c r="AX151" s="16" t="s">
        <v>2</v>
      </c>
      <c r="AY151" s="60"/>
      <c r="AZ151" s="8"/>
      <c r="BA151" s="8"/>
    </row>
    <row r="152" spans="2:53" customFormat="1">
      <c r="B152" s="6"/>
      <c r="C152" s="7">
        <v>2020</v>
      </c>
      <c r="D152" s="16">
        <v>656</v>
      </c>
      <c r="E152" s="17"/>
      <c r="F152" s="16" t="s">
        <v>2</v>
      </c>
      <c r="G152" s="17"/>
      <c r="H152" s="16" t="s">
        <v>2</v>
      </c>
      <c r="I152" s="17"/>
      <c r="J152" s="16" t="s">
        <v>2</v>
      </c>
      <c r="K152" s="16"/>
      <c r="L152" s="16" t="s">
        <v>2</v>
      </c>
      <c r="M152" s="17"/>
      <c r="N152" s="16" t="s">
        <v>2</v>
      </c>
      <c r="O152" s="17"/>
      <c r="P152" s="16" t="s">
        <v>2</v>
      </c>
      <c r="Q152" s="17"/>
      <c r="R152" s="16" t="s">
        <v>2</v>
      </c>
      <c r="S152" s="17"/>
      <c r="T152" s="16" t="s">
        <v>2</v>
      </c>
      <c r="U152" s="17"/>
      <c r="V152" s="16" t="s">
        <v>2</v>
      </c>
      <c r="W152" s="17"/>
      <c r="X152" s="16" t="s">
        <v>2</v>
      </c>
      <c r="Y152" s="17"/>
      <c r="Z152" s="16" t="s">
        <v>2</v>
      </c>
      <c r="AA152" s="17"/>
      <c r="AB152" s="16" t="s">
        <v>2</v>
      </c>
      <c r="AC152" s="17"/>
      <c r="AD152" s="16" t="s">
        <v>2</v>
      </c>
      <c r="AE152" s="17"/>
      <c r="AF152" s="16" t="s">
        <v>2</v>
      </c>
      <c r="AG152" s="17"/>
      <c r="AH152" s="16" t="s">
        <v>2</v>
      </c>
      <c r="AI152" s="17"/>
      <c r="AJ152" s="16" t="s">
        <v>2</v>
      </c>
      <c r="AK152" s="17"/>
      <c r="AL152" s="16" t="s">
        <v>2</v>
      </c>
      <c r="AM152" s="17"/>
      <c r="AN152" s="16" t="s">
        <v>2</v>
      </c>
      <c r="AO152" s="17"/>
      <c r="AP152" s="16" t="s">
        <v>2</v>
      </c>
      <c r="AQ152" s="17"/>
      <c r="AR152" s="16" t="s">
        <v>2</v>
      </c>
      <c r="AS152" s="17"/>
      <c r="AT152" s="16" t="s">
        <v>2</v>
      </c>
      <c r="AU152" s="17"/>
      <c r="AV152" s="16" t="s">
        <v>2</v>
      </c>
      <c r="AW152" s="17"/>
      <c r="AX152" s="16">
        <v>400</v>
      </c>
      <c r="AY152" s="60"/>
      <c r="AZ152" s="8"/>
      <c r="BA152" s="8"/>
    </row>
    <row r="153" spans="2:53" customFormat="1">
      <c r="B153" s="6" t="s">
        <v>72</v>
      </c>
      <c r="C153" s="7">
        <v>2017</v>
      </c>
      <c r="D153" s="16" t="s">
        <v>3</v>
      </c>
      <c r="E153" s="17"/>
      <c r="F153" s="16" t="s">
        <v>2</v>
      </c>
      <c r="G153" s="17"/>
      <c r="H153" s="16" t="s">
        <v>2</v>
      </c>
      <c r="I153" s="17"/>
      <c r="J153" s="16" t="s">
        <v>2</v>
      </c>
      <c r="K153" s="16"/>
      <c r="L153" s="16" t="s">
        <v>2</v>
      </c>
      <c r="M153" s="17"/>
      <c r="N153" s="16" t="s">
        <v>2</v>
      </c>
      <c r="O153" s="17"/>
      <c r="P153" s="16" t="s">
        <v>2</v>
      </c>
      <c r="Q153" s="17"/>
      <c r="R153" s="16" t="s">
        <v>2</v>
      </c>
      <c r="S153" s="17"/>
      <c r="T153" s="16" t="s">
        <v>2</v>
      </c>
      <c r="U153" s="17"/>
      <c r="V153" s="16" t="s">
        <v>2</v>
      </c>
      <c r="W153" s="17"/>
      <c r="X153" s="16" t="s">
        <v>2</v>
      </c>
      <c r="Y153" s="17"/>
      <c r="Z153" s="16" t="s">
        <v>2</v>
      </c>
      <c r="AA153" s="17"/>
      <c r="AB153" s="16" t="s">
        <v>2</v>
      </c>
      <c r="AC153" s="17"/>
      <c r="AD153" s="16" t="s">
        <v>2</v>
      </c>
      <c r="AE153" s="17"/>
      <c r="AF153" s="16" t="s">
        <v>2</v>
      </c>
      <c r="AG153" s="17"/>
      <c r="AH153" s="16" t="s">
        <v>2</v>
      </c>
      <c r="AI153" s="17"/>
      <c r="AJ153" s="16" t="s">
        <v>2</v>
      </c>
      <c r="AK153" s="17"/>
      <c r="AL153" s="16" t="s">
        <v>2</v>
      </c>
      <c r="AM153" s="17"/>
      <c r="AN153" s="16" t="s">
        <v>2</v>
      </c>
      <c r="AO153" s="17"/>
      <c r="AP153" s="16" t="s">
        <v>2</v>
      </c>
      <c r="AQ153" s="17"/>
      <c r="AR153" s="16" t="s">
        <v>3</v>
      </c>
      <c r="AS153" s="17"/>
      <c r="AT153" s="16" t="s">
        <v>2</v>
      </c>
      <c r="AU153" s="17"/>
      <c r="AV153" s="16" t="s">
        <v>2</v>
      </c>
      <c r="AW153" s="17"/>
      <c r="AX153" s="16" t="s">
        <v>2</v>
      </c>
      <c r="AY153" s="60"/>
      <c r="AZ153" s="8"/>
      <c r="BA153" s="8"/>
    </row>
    <row r="154" spans="2:53" customFormat="1">
      <c r="B154" s="6"/>
      <c r="C154" s="7">
        <v>2018</v>
      </c>
      <c r="D154" s="16" t="s">
        <v>3</v>
      </c>
      <c r="E154" s="17"/>
      <c r="F154" s="16" t="s">
        <v>2</v>
      </c>
      <c r="G154" s="17"/>
      <c r="H154" s="16" t="s">
        <v>2</v>
      </c>
      <c r="I154" s="17"/>
      <c r="J154" s="16" t="s">
        <v>2</v>
      </c>
      <c r="K154" s="16"/>
      <c r="L154" s="16" t="s">
        <v>2</v>
      </c>
      <c r="M154" s="17"/>
      <c r="N154" s="16" t="s">
        <v>2</v>
      </c>
      <c r="O154" s="17"/>
      <c r="P154" s="16" t="s">
        <v>2</v>
      </c>
      <c r="Q154" s="17"/>
      <c r="R154" s="16" t="s">
        <v>2</v>
      </c>
      <c r="S154" s="17"/>
      <c r="T154" s="16" t="s">
        <v>2</v>
      </c>
      <c r="U154" s="17"/>
      <c r="V154" s="16" t="s">
        <v>2</v>
      </c>
      <c r="W154" s="17"/>
      <c r="X154" s="16" t="s">
        <v>2</v>
      </c>
      <c r="Y154" s="17"/>
      <c r="Z154" s="16" t="s">
        <v>2</v>
      </c>
      <c r="AA154" s="17"/>
      <c r="AB154" s="16" t="s">
        <v>2</v>
      </c>
      <c r="AC154" s="17"/>
      <c r="AD154" s="16" t="s">
        <v>2</v>
      </c>
      <c r="AE154" s="17"/>
      <c r="AF154" s="16" t="s">
        <v>2</v>
      </c>
      <c r="AG154" s="17"/>
      <c r="AH154" s="16" t="s">
        <v>2</v>
      </c>
      <c r="AI154" s="17"/>
      <c r="AJ154" s="16" t="s">
        <v>2</v>
      </c>
      <c r="AK154" s="17"/>
      <c r="AL154" s="16" t="s">
        <v>2</v>
      </c>
      <c r="AM154" s="17"/>
      <c r="AN154" s="16" t="s">
        <v>2</v>
      </c>
      <c r="AO154" s="17"/>
      <c r="AP154" s="16" t="s">
        <v>2</v>
      </c>
      <c r="AQ154" s="17"/>
      <c r="AR154" s="16" t="s">
        <v>2</v>
      </c>
      <c r="AS154" s="17"/>
      <c r="AT154" s="16" t="s">
        <v>2</v>
      </c>
      <c r="AU154" s="17"/>
      <c r="AV154" s="16" t="s">
        <v>2</v>
      </c>
      <c r="AW154" s="17"/>
      <c r="AX154" s="16" t="s">
        <v>2</v>
      </c>
      <c r="AY154" s="60"/>
      <c r="AZ154" s="8"/>
      <c r="BA154" s="8"/>
    </row>
    <row r="155" spans="2:53" customFormat="1">
      <c r="B155" s="6"/>
      <c r="C155" s="7">
        <v>2020</v>
      </c>
      <c r="D155" s="16" t="s">
        <v>3</v>
      </c>
      <c r="E155" s="17"/>
      <c r="F155" s="16" t="s">
        <v>2</v>
      </c>
      <c r="G155" s="17"/>
      <c r="H155" s="16" t="s">
        <v>2</v>
      </c>
      <c r="I155" s="17"/>
      <c r="J155" s="16" t="s">
        <v>2</v>
      </c>
      <c r="K155" s="16"/>
      <c r="L155" s="16" t="s">
        <v>2</v>
      </c>
      <c r="M155" s="17"/>
      <c r="N155" s="16" t="s">
        <v>2</v>
      </c>
      <c r="O155" s="17"/>
      <c r="P155" s="16" t="s">
        <v>2</v>
      </c>
      <c r="Q155" s="17"/>
      <c r="R155" s="16" t="s">
        <v>2</v>
      </c>
      <c r="S155" s="17"/>
      <c r="T155" s="16" t="s">
        <v>2</v>
      </c>
      <c r="U155" s="17"/>
      <c r="V155" s="16" t="s">
        <v>2</v>
      </c>
      <c r="W155" s="17"/>
      <c r="X155" s="16" t="s">
        <v>2</v>
      </c>
      <c r="Y155" s="17"/>
      <c r="Z155" s="16" t="s">
        <v>2</v>
      </c>
      <c r="AA155" s="17"/>
      <c r="AB155" s="16" t="s">
        <v>2</v>
      </c>
      <c r="AC155" s="17"/>
      <c r="AD155" s="16" t="s">
        <v>2</v>
      </c>
      <c r="AE155" s="17"/>
      <c r="AF155" s="16" t="s">
        <v>2</v>
      </c>
      <c r="AG155" s="17"/>
      <c r="AH155" s="16" t="s">
        <v>2</v>
      </c>
      <c r="AI155" s="17"/>
      <c r="AJ155" s="16" t="s">
        <v>2</v>
      </c>
      <c r="AK155" s="17"/>
      <c r="AL155" s="16" t="s">
        <v>2</v>
      </c>
      <c r="AM155" s="17"/>
      <c r="AN155" s="16" t="s">
        <v>2</v>
      </c>
      <c r="AO155" s="17"/>
      <c r="AP155" s="16" t="s">
        <v>2</v>
      </c>
      <c r="AQ155" s="17"/>
      <c r="AR155" s="16" t="s">
        <v>2</v>
      </c>
      <c r="AS155" s="17"/>
      <c r="AT155" s="16" t="s">
        <v>2</v>
      </c>
      <c r="AU155" s="17"/>
      <c r="AV155" s="16" t="s">
        <v>2</v>
      </c>
      <c r="AW155" s="17"/>
      <c r="AX155" s="16" t="s">
        <v>2</v>
      </c>
      <c r="AY155" s="60"/>
      <c r="AZ155" s="8"/>
      <c r="BA155" s="8"/>
    </row>
    <row r="156" spans="2:53" s="8" customFormat="1">
      <c r="B156" s="6"/>
      <c r="C156" s="7">
        <v>2021</v>
      </c>
      <c r="D156" s="16" t="s">
        <v>2</v>
      </c>
      <c r="E156" s="16"/>
      <c r="F156" s="16" t="s">
        <v>2</v>
      </c>
      <c r="G156" s="16"/>
      <c r="H156" s="16" t="s">
        <v>2</v>
      </c>
      <c r="I156" s="16"/>
      <c r="J156" s="16" t="s">
        <v>2</v>
      </c>
      <c r="K156" s="17"/>
      <c r="L156" s="16" t="s">
        <v>2</v>
      </c>
      <c r="M156" s="16"/>
      <c r="N156" s="16" t="s">
        <v>2</v>
      </c>
      <c r="O156" s="16"/>
      <c r="P156" s="16" t="s">
        <v>2</v>
      </c>
      <c r="Q156" s="16"/>
      <c r="R156" s="16" t="s">
        <v>2</v>
      </c>
      <c r="S156" s="16"/>
      <c r="T156" s="16" t="s">
        <v>2</v>
      </c>
      <c r="U156" s="16"/>
      <c r="V156" s="16" t="s">
        <v>2</v>
      </c>
      <c r="W156" s="16"/>
      <c r="X156" s="16" t="s">
        <v>2</v>
      </c>
      <c r="Y156" s="16"/>
      <c r="Z156" s="16" t="s">
        <v>2</v>
      </c>
      <c r="AA156" s="16"/>
      <c r="AB156" s="16" t="s">
        <v>2</v>
      </c>
      <c r="AC156" s="16"/>
      <c r="AD156" s="16" t="s">
        <v>2</v>
      </c>
      <c r="AE156" s="16"/>
      <c r="AF156" s="16" t="s">
        <v>2</v>
      </c>
      <c r="AG156" s="16"/>
      <c r="AH156" s="16" t="s">
        <v>2</v>
      </c>
      <c r="AI156" s="16"/>
      <c r="AJ156" s="16" t="s">
        <v>2</v>
      </c>
      <c r="AK156" s="16"/>
      <c r="AL156" s="16" t="s">
        <v>2</v>
      </c>
      <c r="AM156" s="16"/>
      <c r="AN156" s="16" t="s">
        <v>2</v>
      </c>
      <c r="AO156" s="16"/>
      <c r="AP156" s="16" t="s">
        <v>2</v>
      </c>
      <c r="AQ156" s="16"/>
      <c r="AR156" s="16" t="s">
        <v>2</v>
      </c>
      <c r="AS156" s="16"/>
      <c r="AT156" s="16" t="s">
        <v>2</v>
      </c>
      <c r="AU156" s="16"/>
      <c r="AV156" s="16" t="s">
        <v>3</v>
      </c>
      <c r="AW156" s="16"/>
      <c r="AX156" s="16" t="s">
        <v>2</v>
      </c>
      <c r="AY156" s="60"/>
    </row>
    <row r="157" spans="2:53" s="8" customFormat="1">
      <c r="B157" s="6" t="s">
        <v>73</v>
      </c>
      <c r="C157" s="7">
        <v>2021</v>
      </c>
      <c r="D157" s="16" t="s">
        <v>2</v>
      </c>
      <c r="E157" s="16"/>
      <c r="F157" s="16" t="s">
        <v>2</v>
      </c>
      <c r="G157" s="16"/>
      <c r="H157" s="16" t="s">
        <v>2</v>
      </c>
      <c r="I157" s="16"/>
      <c r="J157" s="16" t="s">
        <v>2</v>
      </c>
      <c r="K157" s="16"/>
      <c r="L157" s="16" t="s">
        <v>2</v>
      </c>
      <c r="M157" s="16"/>
      <c r="N157" s="16" t="s">
        <v>2</v>
      </c>
      <c r="O157" s="16"/>
      <c r="P157" s="16" t="s">
        <v>2</v>
      </c>
      <c r="Q157" s="16"/>
      <c r="R157" s="16" t="s">
        <v>2</v>
      </c>
      <c r="S157" s="16"/>
      <c r="T157" s="16" t="s">
        <v>2</v>
      </c>
      <c r="U157" s="16"/>
      <c r="V157" s="16" t="s">
        <v>2</v>
      </c>
      <c r="W157" s="16"/>
      <c r="X157" s="16" t="s">
        <v>2</v>
      </c>
      <c r="Y157" s="16"/>
      <c r="Z157" s="16" t="s">
        <v>2</v>
      </c>
      <c r="AA157" s="16"/>
      <c r="AB157" s="16" t="s">
        <v>2</v>
      </c>
      <c r="AC157" s="16"/>
      <c r="AD157" s="16" t="s">
        <v>2</v>
      </c>
      <c r="AE157" s="16"/>
      <c r="AF157" s="16" t="s">
        <v>2</v>
      </c>
      <c r="AG157" s="16"/>
      <c r="AH157" s="16" t="s">
        <v>2</v>
      </c>
      <c r="AI157" s="16"/>
      <c r="AJ157" s="16" t="s">
        <v>2</v>
      </c>
      <c r="AK157" s="16"/>
      <c r="AL157" s="16" t="s">
        <v>2</v>
      </c>
      <c r="AM157" s="16"/>
      <c r="AN157" s="16" t="s">
        <v>2</v>
      </c>
      <c r="AO157" s="16"/>
      <c r="AP157" s="16" t="s">
        <v>2</v>
      </c>
      <c r="AQ157" s="16"/>
      <c r="AR157" s="16" t="s">
        <v>2</v>
      </c>
      <c r="AS157" s="16"/>
      <c r="AT157" s="16" t="s">
        <v>2</v>
      </c>
      <c r="AU157" s="16"/>
      <c r="AV157" s="16" t="s">
        <v>2</v>
      </c>
      <c r="AW157" s="16"/>
      <c r="AX157" s="16" t="s">
        <v>2</v>
      </c>
      <c r="AY157" s="60"/>
    </row>
    <row r="158" spans="2:53" customFormat="1">
      <c r="B158" s="74" t="s">
        <v>81</v>
      </c>
      <c r="C158" s="7">
        <v>2018</v>
      </c>
      <c r="D158" s="16" t="s">
        <v>2</v>
      </c>
      <c r="E158" s="17"/>
      <c r="F158" s="16" t="s">
        <v>2</v>
      </c>
      <c r="G158" s="17"/>
      <c r="H158" s="16" t="s">
        <v>2</v>
      </c>
      <c r="I158" s="17"/>
      <c r="J158" s="16" t="s">
        <v>2</v>
      </c>
      <c r="K158" s="16"/>
      <c r="L158" s="16" t="s">
        <v>2</v>
      </c>
      <c r="M158" s="17"/>
      <c r="N158" s="16" t="s">
        <v>2</v>
      </c>
      <c r="O158" s="17"/>
      <c r="P158" s="16" t="s">
        <v>2</v>
      </c>
      <c r="Q158" s="17"/>
      <c r="R158" s="16" t="s">
        <v>2</v>
      </c>
      <c r="S158" s="17"/>
      <c r="T158" s="16" t="s">
        <v>2</v>
      </c>
      <c r="U158" s="17"/>
      <c r="V158" s="16" t="s">
        <v>2</v>
      </c>
      <c r="W158" s="17"/>
      <c r="X158" s="16" t="s">
        <v>2</v>
      </c>
      <c r="Y158" s="17"/>
      <c r="Z158" s="16" t="s">
        <v>2</v>
      </c>
      <c r="AA158" s="17"/>
      <c r="AB158" s="16" t="s">
        <v>2</v>
      </c>
      <c r="AC158" s="17"/>
      <c r="AD158" s="16" t="s">
        <v>2</v>
      </c>
      <c r="AE158" s="17"/>
      <c r="AF158" s="16" t="s">
        <v>2</v>
      </c>
      <c r="AG158" s="17"/>
      <c r="AH158" s="16" t="s">
        <v>2</v>
      </c>
      <c r="AI158" s="17"/>
      <c r="AJ158" s="16" t="s">
        <v>2</v>
      </c>
      <c r="AK158" s="17"/>
      <c r="AL158" s="16" t="s">
        <v>2</v>
      </c>
      <c r="AM158" s="17"/>
      <c r="AN158" s="16" t="s">
        <v>2</v>
      </c>
      <c r="AO158" s="17"/>
      <c r="AP158" s="16" t="s">
        <v>2</v>
      </c>
      <c r="AQ158" s="17"/>
      <c r="AR158" s="16" t="s">
        <v>3</v>
      </c>
      <c r="AS158" s="17"/>
      <c r="AT158" s="16" t="s">
        <v>2</v>
      </c>
      <c r="AU158" s="17"/>
      <c r="AV158" s="16" t="s">
        <v>2</v>
      </c>
      <c r="AW158" s="17"/>
      <c r="AX158" s="16" t="s">
        <v>2</v>
      </c>
      <c r="AY158" s="60"/>
      <c r="AZ158" s="8"/>
      <c r="BA158" s="8"/>
    </row>
    <row r="159" spans="2:53" customFormat="1">
      <c r="B159" s="6"/>
      <c r="C159" s="7">
        <v>2020</v>
      </c>
      <c r="D159" s="16">
        <v>13300</v>
      </c>
      <c r="E159" s="17"/>
      <c r="F159" s="16" t="s">
        <v>2</v>
      </c>
      <c r="G159" s="17"/>
      <c r="H159" s="16" t="s">
        <v>2</v>
      </c>
      <c r="I159" s="17"/>
      <c r="J159" s="16" t="s">
        <v>2</v>
      </c>
      <c r="K159" s="16"/>
      <c r="L159" s="16" t="s">
        <v>2</v>
      </c>
      <c r="M159" s="17"/>
      <c r="N159" s="16" t="s">
        <v>2</v>
      </c>
      <c r="O159" s="17"/>
      <c r="P159" s="16" t="s">
        <v>2</v>
      </c>
      <c r="Q159" s="17"/>
      <c r="R159" s="16" t="s">
        <v>2</v>
      </c>
      <c r="S159" s="17"/>
      <c r="T159" s="16" t="s">
        <v>2</v>
      </c>
      <c r="U159" s="17"/>
      <c r="V159" s="16" t="s">
        <v>2</v>
      </c>
      <c r="W159" s="17"/>
      <c r="X159" s="16" t="s">
        <v>2</v>
      </c>
      <c r="Y159" s="17"/>
      <c r="Z159" s="16" t="s">
        <v>2</v>
      </c>
      <c r="AA159" s="17"/>
      <c r="AB159" s="16" t="s">
        <v>2</v>
      </c>
      <c r="AC159" s="17"/>
      <c r="AD159" s="16" t="s">
        <v>2</v>
      </c>
      <c r="AE159" s="17"/>
      <c r="AF159" s="16" t="s">
        <v>2</v>
      </c>
      <c r="AG159" s="17"/>
      <c r="AH159" s="16" t="s">
        <v>2</v>
      </c>
      <c r="AI159" s="17"/>
      <c r="AJ159" s="16" t="s">
        <v>2</v>
      </c>
      <c r="AK159" s="17"/>
      <c r="AL159" s="16" t="s">
        <v>2</v>
      </c>
      <c r="AM159" s="17"/>
      <c r="AN159" s="16" t="s">
        <v>2</v>
      </c>
      <c r="AO159" s="17"/>
      <c r="AP159" s="16" t="s">
        <v>2</v>
      </c>
      <c r="AQ159" s="17"/>
      <c r="AR159" s="16" t="s">
        <v>2</v>
      </c>
      <c r="AS159" s="17"/>
      <c r="AT159" s="16" t="s">
        <v>2</v>
      </c>
      <c r="AU159" s="17"/>
      <c r="AV159" s="16" t="s">
        <v>2</v>
      </c>
      <c r="AW159" s="17"/>
      <c r="AX159" s="16" t="s">
        <v>2</v>
      </c>
      <c r="AY159" s="60"/>
      <c r="AZ159" s="8"/>
      <c r="BA159" s="8"/>
    </row>
    <row r="160" spans="2:53" customFormat="1">
      <c r="B160" s="6" t="s">
        <v>74</v>
      </c>
      <c r="C160" s="7">
        <v>2017</v>
      </c>
      <c r="D160" s="16" t="s">
        <v>2</v>
      </c>
      <c r="E160" s="17"/>
      <c r="F160" s="16" t="s">
        <v>2</v>
      </c>
      <c r="G160" s="17"/>
      <c r="H160" s="16" t="s">
        <v>2</v>
      </c>
      <c r="I160" s="17"/>
      <c r="J160" s="16" t="s">
        <v>3</v>
      </c>
      <c r="K160" s="65"/>
      <c r="L160" s="16" t="s">
        <v>2</v>
      </c>
      <c r="M160" s="17"/>
      <c r="N160" s="16" t="s">
        <v>2</v>
      </c>
      <c r="O160" s="17"/>
      <c r="P160" s="16" t="s">
        <v>2</v>
      </c>
      <c r="Q160" s="17"/>
      <c r="R160" s="16" t="s">
        <v>2</v>
      </c>
      <c r="S160" s="17"/>
      <c r="T160" s="16">
        <v>3</v>
      </c>
      <c r="U160" s="17"/>
      <c r="V160" s="16" t="s">
        <v>2</v>
      </c>
      <c r="W160" s="17"/>
      <c r="X160" s="16" t="s">
        <v>2</v>
      </c>
      <c r="Y160" s="17"/>
      <c r="Z160" s="16" t="s">
        <v>2</v>
      </c>
      <c r="AA160" s="17"/>
      <c r="AB160" s="16" t="s">
        <v>2</v>
      </c>
      <c r="AC160" s="17"/>
      <c r="AD160" s="16" t="s">
        <v>2</v>
      </c>
      <c r="AE160" s="17"/>
      <c r="AF160" s="16" t="s">
        <v>2</v>
      </c>
      <c r="AG160" s="17"/>
      <c r="AH160" s="16" t="s">
        <v>2</v>
      </c>
      <c r="AI160" s="17"/>
      <c r="AJ160" s="16" t="s">
        <v>2</v>
      </c>
      <c r="AK160" s="17"/>
      <c r="AL160" s="16" t="s">
        <v>2</v>
      </c>
      <c r="AM160" s="17"/>
      <c r="AN160" s="16" t="s">
        <v>2</v>
      </c>
      <c r="AO160" s="17"/>
      <c r="AP160" s="16" t="s">
        <v>2</v>
      </c>
      <c r="AQ160" s="17"/>
      <c r="AR160" s="16" t="s">
        <v>2</v>
      </c>
      <c r="AS160" s="17"/>
      <c r="AT160" s="16" t="s">
        <v>2</v>
      </c>
      <c r="AU160" s="17"/>
      <c r="AV160" s="16" t="s">
        <v>2</v>
      </c>
      <c r="AW160" s="17"/>
      <c r="AX160" s="16" t="s">
        <v>2</v>
      </c>
      <c r="AY160" s="60"/>
      <c r="AZ160" s="8"/>
      <c r="BA160" s="8"/>
    </row>
    <row r="161" spans="2:53" customFormat="1">
      <c r="B161" s="6"/>
      <c r="C161" s="7">
        <v>2018</v>
      </c>
      <c r="D161" s="16">
        <v>13733</v>
      </c>
      <c r="E161" s="17"/>
      <c r="F161" s="16" t="s">
        <v>2</v>
      </c>
      <c r="G161" s="17"/>
      <c r="H161" s="16" t="s">
        <v>2</v>
      </c>
      <c r="I161" s="17"/>
      <c r="J161" s="16" t="s">
        <v>2</v>
      </c>
      <c r="K161" s="16"/>
      <c r="L161" s="16" t="s">
        <v>2</v>
      </c>
      <c r="M161" s="17"/>
      <c r="N161" s="16" t="s">
        <v>2</v>
      </c>
      <c r="O161" s="17"/>
      <c r="P161" s="16" t="s">
        <v>2</v>
      </c>
      <c r="Q161" s="17"/>
      <c r="R161" s="16" t="s">
        <v>2</v>
      </c>
      <c r="S161" s="17"/>
      <c r="T161" s="16" t="s">
        <v>2</v>
      </c>
      <c r="U161" s="17"/>
      <c r="V161" s="16" t="s">
        <v>2</v>
      </c>
      <c r="W161" s="17"/>
      <c r="X161" s="16" t="s">
        <v>2</v>
      </c>
      <c r="Y161" s="17"/>
      <c r="Z161" s="16" t="s">
        <v>2</v>
      </c>
      <c r="AA161" s="17"/>
      <c r="AB161" s="16" t="s">
        <v>2</v>
      </c>
      <c r="AC161" s="17"/>
      <c r="AD161" s="16" t="s">
        <v>2</v>
      </c>
      <c r="AE161" s="17"/>
      <c r="AF161" s="16" t="s">
        <v>2</v>
      </c>
      <c r="AG161" s="17"/>
      <c r="AH161" s="16" t="s">
        <v>2</v>
      </c>
      <c r="AI161" s="17"/>
      <c r="AJ161" s="16" t="s">
        <v>2</v>
      </c>
      <c r="AK161" s="17"/>
      <c r="AL161" s="16" t="s">
        <v>2</v>
      </c>
      <c r="AM161" s="17"/>
      <c r="AN161" s="16" t="s">
        <v>2</v>
      </c>
      <c r="AO161" s="17"/>
      <c r="AP161" s="16" t="s">
        <v>2</v>
      </c>
      <c r="AQ161" s="17"/>
      <c r="AR161" s="16" t="s">
        <v>2</v>
      </c>
      <c r="AS161" s="17"/>
      <c r="AT161" s="16" t="s">
        <v>3</v>
      </c>
      <c r="AU161" s="17"/>
      <c r="AV161" s="16" t="s">
        <v>2</v>
      </c>
      <c r="AW161" s="17"/>
      <c r="AX161" s="16" t="s">
        <v>2</v>
      </c>
      <c r="AY161" s="60"/>
      <c r="AZ161" s="8"/>
      <c r="BA161" s="8"/>
    </row>
    <row r="162" spans="2:53" customFormat="1">
      <c r="B162" s="6"/>
      <c r="C162" s="7">
        <v>2019</v>
      </c>
      <c r="D162" s="16">
        <v>1</v>
      </c>
      <c r="E162" s="17"/>
      <c r="F162" s="16" t="s">
        <v>2</v>
      </c>
      <c r="G162" s="17"/>
      <c r="H162" s="16" t="s">
        <v>2</v>
      </c>
      <c r="I162" s="17"/>
      <c r="J162" s="16" t="s">
        <v>2</v>
      </c>
      <c r="K162" s="16"/>
      <c r="L162" s="16" t="s">
        <v>2</v>
      </c>
      <c r="M162" s="17"/>
      <c r="N162" s="16" t="s">
        <v>2</v>
      </c>
      <c r="O162" s="17"/>
      <c r="P162" s="16" t="s">
        <v>2</v>
      </c>
      <c r="Q162" s="17"/>
      <c r="R162" s="16" t="s">
        <v>2</v>
      </c>
      <c r="S162" s="17"/>
      <c r="T162" s="16" t="s">
        <v>2</v>
      </c>
      <c r="U162" s="17"/>
      <c r="V162" s="16" t="s">
        <v>2</v>
      </c>
      <c r="W162" s="17"/>
      <c r="X162" s="16" t="s">
        <v>2</v>
      </c>
      <c r="Y162" s="17"/>
      <c r="Z162" s="16" t="s">
        <v>2</v>
      </c>
      <c r="AA162" s="17"/>
      <c r="AB162" s="16" t="s">
        <v>2</v>
      </c>
      <c r="AC162" s="17"/>
      <c r="AD162" s="16" t="s">
        <v>2</v>
      </c>
      <c r="AE162" s="17"/>
      <c r="AF162" s="16" t="s">
        <v>2</v>
      </c>
      <c r="AG162" s="17"/>
      <c r="AH162" s="16" t="s">
        <v>2</v>
      </c>
      <c r="AI162" s="17"/>
      <c r="AJ162" s="16" t="s">
        <v>2</v>
      </c>
      <c r="AK162" s="17"/>
      <c r="AL162" s="16" t="s">
        <v>2</v>
      </c>
      <c r="AM162" s="17"/>
      <c r="AN162" s="16" t="s">
        <v>2</v>
      </c>
      <c r="AO162" s="17"/>
      <c r="AP162" s="16" t="s">
        <v>2</v>
      </c>
      <c r="AQ162" s="17"/>
      <c r="AR162" s="16" t="s">
        <v>2</v>
      </c>
      <c r="AS162" s="17"/>
      <c r="AT162" s="16" t="s">
        <v>2</v>
      </c>
      <c r="AU162" s="17"/>
      <c r="AV162" s="16" t="s">
        <v>2</v>
      </c>
      <c r="AW162" s="17"/>
      <c r="AX162" s="16" t="s">
        <v>2</v>
      </c>
      <c r="AY162" s="60"/>
      <c r="AZ162" s="8"/>
      <c r="BA162" s="8"/>
    </row>
    <row r="163" spans="2:53" customFormat="1">
      <c r="B163" s="6"/>
      <c r="C163" s="7">
        <v>2020</v>
      </c>
      <c r="D163" s="16" t="s">
        <v>2</v>
      </c>
      <c r="E163" s="17"/>
      <c r="F163" s="16" t="s">
        <v>2</v>
      </c>
      <c r="G163" s="17"/>
      <c r="H163" s="16" t="s">
        <v>2</v>
      </c>
      <c r="I163" s="17"/>
      <c r="J163" s="16" t="s">
        <v>2</v>
      </c>
      <c r="K163" s="16"/>
      <c r="L163" s="16" t="s">
        <v>3</v>
      </c>
      <c r="M163" s="17"/>
      <c r="N163" s="16" t="s">
        <v>2</v>
      </c>
      <c r="O163" s="17"/>
      <c r="P163" s="16" t="s">
        <v>2</v>
      </c>
      <c r="Q163" s="17"/>
      <c r="R163" s="16" t="s">
        <v>2</v>
      </c>
      <c r="S163" s="17"/>
      <c r="T163" s="16" t="s">
        <v>3</v>
      </c>
      <c r="U163" s="17"/>
      <c r="V163" s="16" t="s">
        <v>2</v>
      </c>
      <c r="W163" s="17"/>
      <c r="X163" s="16" t="s">
        <v>2</v>
      </c>
      <c r="Y163" s="17"/>
      <c r="Z163" s="16" t="s">
        <v>2</v>
      </c>
      <c r="AA163" s="17"/>
      <c r="AB163" s="16" t="s">
        <v>2</v>
      </c>
      <c r="AC163" s="17"/>
      <c r="AD163" s="16" t="s">
        <v>2</v>
      </c>
      <c r="AE163" s="17"/>
      <c r="AF163" s="16" t="s">
        <v>2</v>
      </c>
      <c r="AG163" s="17"/>
      <c r="AH163" s="16" t="s">
        <v>2</v>
      </c>
      <c r="AI163" s="17"/>
      <c r="AJ163" s="16" t="s">
        <v>2</v>
      </c>
      <c r="AK163" s="17"/>
      <c r="AL163" s="16" t="s">
        <v>2</v>
      </c>
      <c r="AM163" s="17"/>
      <c r="AN163" s="16" t="s">
        <v>2</v>
      </c>
      <c r="AO163" s="17"/>
      <c r="AP163" s="16" t="s">
        <v>2</v>
      </c>
      <c r="AQ163" s="17"/>
      <c r="AR163" s="16" t="s">
        <v>2</v>
      </c>
      <c r="AS163" s="17"/>
      <c r="AT163" s="16" t="s">
        <v>2</v>
      </c>
      <c r="AU163" s="17"/>
      <c r="AV163" s="16" t="s">
        <v>3</v>
      </c>
      <c r="AW163" s="17"/>
      <c r="AX163" s="16" t="s">
        <v>2</v>
      </c>
      <c r="AY163" s="60"/>
      <c r="AZ163" s="8"/>
      <c r="BA163" s="8"/>
    </row>
    <row r="164" spans="2:53" s="8" customFormat="1">
      <c r="B164" s="6"/>
      <c r="C164" s="7">
        <v>2021</v>
      </c>
      <c r="D164" s="16" t="s">
        <v>2</v>
      </c>
      <c r="E164" s="16"/>
      <c r="F164" s="16" t="s">
        <v>2</v>
      </c>
      <c r="G164" s="16"/>
      <c r="H164" s="16" t="s">
        <v>2</v>
      </c>
      <c r="I164" s="16"/>
      <c r="J164" s="16" t="s">
        <v>2</v>
      </c>
      <c r="K164" s="16"/>
      <c r="L164" s="16" t="s">
        <v>2</v>
      </c>
      <c r="M164" s="16"/>
      <c r="N164" s="16" t="s">
        <v>2</v>
      </c>
      <c r="O164" s="16"/>
      <c r="P164" s="16" t="s">
        <v>2</v>
      </c>
      <c r="Q164" s="16"/>
      <c r="R164" s="16" t="s">
        <v>2</v>
      </c>
      <c r="S164" s="16"/>
      <c r="T164" s="16" t="s">
        <v>2</v>
      </c>
      <c r="U164" s="16"/>
      <c r="V164" s="16" t="s">
        <v>2</v>
      </c>
      <c r="W164" s="16"/>
      <c r="X164" s="16" t="s">
        <v>2</v>
      </c>
      <c r="Y164" s="16"/>
      <c r="Z164" s="16" t="s">
        <v>2</v>
      </c>
      <c r="AA164" s="16"/>
      <c r="AB164" s="16" t="s">
        <v>2</v>
      </c>
      <c r="AC164" s="16"/>
      <c r="AD164" s="16" t="s">
        <v>2</v>
      </c>
      <c r="AE164" s="16"/>
      <c r="AF164" s="16" t="s">
        <v>2</v>
      </c>
      <c r="AG164" s="16"/>
      <c r="AH164" s="16" t="s">
        <v>2</v>
      </c>
      <c r="AI164" s="16"/>
      <c r="AJ164" s="16" t="s">
        <v>2</v>
      </c>
      <c r="AK164" s="16"/>
      <c r="AL164" s="16" t="s">
        <v>2</v>
      </c>
      <c r="AM164" s="16"/>
      <c r="AN164" s="16" t="s">
        <v>2</v>
      </c>
      <c r="AO164" s="16"/>
      <c r="AP164" s="16" t="s">
        <v>2</v>
      </c>
      <c r="AQ164" s="16"/>
      <c r="AR164" s="16" t="s">
        <v>2</v>
      </c>
      <c r="AS164" s="16"/>
      <c r="AT164" s="16" t="s">
        <v>2</v>
      </c>
      <c r="AU164" s="16"/>
      <c r="AV164" s="16" t="s">
        <v>2</v>
      </c>
      <c r="AW164" s="16"/>
      <c r="AX164" s="16" t="s">
        <v>2</v>
      </c>
      <c r="AY164" s="60"/>
    </row>
    <row r="165" spans="2:53" customFormat="1">
      <c r="B165" s="6" t="s">
        <v>75</v>
      </c>
      <c r="C165" s="7">
        <v>2017</v>
      </c>
      <c r="D165" s="16">
        <v>20294</v>
      </c>
      <c r="E165" s="17"/>
      <c r="F165" s="16" t="s">
        <v>2</v>
      </c>
      <c r="G165" s="17"/>
      <c r="H165" s="16" t="s">
        <v>2</v>
      </c>
      <c r="I165" s="17"/>
      <c r="J165" s="16" t="s">
        <v>2</v>
      </c>
      <c r="K165" s="16"/>
      <c r="L165" s="16" t="s">
        <v>2</v>
      </c>
      <c r="M165" s="17"/>
      <c r="N165" s="16" t="s">
        <v>2</v>
      </c>
      <c r="O165" s="17"/>
      <c r="P165" s="16" t="s">
        <v>2</v>
      </c>
      <c r="Q165" s="17"/>
      <c r="R165" s="16" t="s">
        <v>2</v>
      </c>
      <c r="S165" s="17"/>
      <c r="T165" s="16" t="s">
        <v>2</v>
      </c>
      <c r="U165" s="17"/>
      <c r="V165" s="16" t="s">
        <v>2</v>
      </c>
      <c r="W165" s="17"/>
      <c r="X165" s="16" t="s">
        <v>2</v>
      </c>
      <c r="Y165" s="17"/>
      <c r="Z165" s="16" t="s">
        <v>2</v>
      </c>
      <c r="AA165" s="17"/>
      <c r="AB165" s="16" t="s">
        <v>2</v>
      </c>
      <c r="AC165" s="17"/>
      <c r="AD165" s="16" t="s">
        <v>2</v>
      </c>
      <c r="AE165" s="17"/>
      <c r="AF165" s="16" t="s">
        <v>2</v>
      </c>
      <c r="AG165" s="17"/>
      <c r="AH165" s="16" t="s">
        <v>2</v>
      </c>
      <c r="AI165" s="17"/>
      <c r="AJ165" s="16" t="s">
        <v>2</v>
      </c>
      <c r="AK165" s="17"/>
      <c r="AL165" s="16" t="s">
        <v>2</v>
      </c>
      <c r="AM165" s="17"/>
      <c r="AN165" s="16" t="s">
        <v>2</v>
      </c>
      <c r="AO165" s="17"/>
      <c r="AP165" s="16" t="s">
        <v>2</v>
      </c>
      <c r="AQ165" s="17"/>
      <c r="AR165" s="16" t="s">
        <v>2</v>
      </c>
      <c r="AS165" s="17"/>
      <c r="AT165" s="16" t="s">
        <v>2</v>
      </c>
      <c r="AU165" s="17"/>
      <c r="AV165" s="16" t="s">
        <v>2</v>
      </c>
      <c r="AW165" s="17"/>
      <c r="AX165" s="16" t="s">
        <v>2</v>
      </c>
      <c r="AY165" s="60"/>
      <c r="AZ165" s="8"/>
      <c r="BA165" s="8"/>
    </row>
    <row r="166" spans="2:53" customFormat="1">
      <c r="B166" s="6"/>
      <c r="C166" s="7">
        <v>2018</v>
      </c>
      <c r="D166" s="16">
        <v>27680</v>
      </c>
      <c r="E166" s="17"/>
      <c r="F166" s="16" t="s">
        <v>2</v>
      </c>
      <c r="G166" s="17"/>
      <c r="H166" s="16" t="s">
        <v>2</v>
      </c>
      <c r="I166" s="17"/>
      <c r="J166" s="16" t="s">
        <v>2</v>
      </c>
      <c r="K166" s="16"/>
      <c r="L166" s="16" t="s">
        <v>2</v>
      </c>
      <c r="M166" s="17"/>
      <c r="N166" s="16" t="s">
        <v>2</v>
      </c>
      <c r="O166" s="17"/>
      <c r="P166" s="16" t="s">
        <v>2</v>
      </c>
      <c r="Q166" s="17"/>
      <c r="R166" s="16" t="s">
        <v>2</v>
      </c>
      <c r="S166" s="17"/>
      <c r="T166" s="16" t="s">
        <v>2</v>
      </c>
      <c r="U166" s="17"/>
      <c r="V166" s="16" t="s">
        <v>2</v>
      </c>
      <c r="W166" s="17"/>
      <c r="X166" s="16" t="s">
        <v>2</v>
      </c>
      <c r="Y166" s="17"/>
      <c r="Z166" s="16" t="s">
        <v>2</v>
      </c>
      <c r="AA166" s="17"/>
      <c r="AB166" s="16" t="s">
        <v>2</v>
      </c>
      <c r="AC166" s="17"/>
      <c r="AD166" s="16" t="s">
        <v>2</v>
      </c>
      <c r="AE166" s="17"/>
      <c r="AF166" s="16" t="s">
        <v>2</v>
      </c>
      <c r="AG166" s="17"/>
      <c r="AH166" s="16" t="s">
        <v>2</v>
      </c>
      <c r="AI166" s="17"/>
      <c r="AJ166" s="16" t="s">
        <v>2</v>
      </c>
      <c r="AK166" s="17"/>
      <c r="AL166" s="16" t="s">
        <v>2</v>
      </c>
      <c r="AM166" s="17"/>
      <c r="AN166" s="16" t="s">
        <v>2</v>
      </c>
      <c r="AO166" s="17"/>
      <c r="AP166" s="16" t="s">
        <v>2</v>
      </c>
      <c r="AQ166" s="17"/>
      <c r="AR166" s="16" t="s">
        <v>2</v>
      </c>
      <c r="AS166" s="17"/>
      <c r="AT166" s="16" t="s">
        <v>2</v>
      </c>
      <c r="AU166" s="17"/>
      <c r="AV166" s="16" t="s">
        <v>2</v>
      </c>
      <c r="AW166" s="17"/>
      <c r="AX166" s="16" t="s">
        <v>2</v>
      </c>
      <c r="AY166" s="60"/>
      <c r="AZ166" s="8"/>
      <c r="BA166" s="8"/>
    </row>
    <row r="167" spans="2:53" customFormat="1">
      <c r="B167" s="6"/>
      <c r="C167" s="7">
        <v>2019</v>
      </c>
      <c r="D167" s="16">
        <v>15000</v>
      </c>
      <c r="E167" s="17"/>
      <c r="F167" s="16" t="s">
        <v>2</v>
      </c>
      <c r="G167" s="17"/>
      <c r="H167" s="16" t="s">
        <v>2</v>
      </c>
      <c r="I167" s="17"/>
      <c r="J167" s="16" t="s">
        <v>2</v>
      </c>
      <c r="K167" s="16"/>
      <c r="L167" s="16" t="s">
        <v>2</v>
      </c>
      <c r="M167" s="17"/>
      <c r="N167" s="16" t="s">
        <v>2</v>
      </c>
      <c r="O167" s="17"/>
      <c r="P167" s="16" t="s">
        <v>2</v>
      </c>
      <c r="Q167" s="17"/>
      <c r="R167" s="16" t="s">
        <v>2</v>
      </c>
      <c r="S167" s="17"/>
      <c r="T167" s="16" t="s">
        <v>2</v>
      </c>
      <c r="U167" s="17"/>
      <c r="V167" s="16" t="s">
        <v>2</v>
      </c>
      <c r="W167" s="17"/>
      <c r="X167" s="16" t="s">
        <v>2</v>
      </c>
      <c r="Y167" s="17"/>
      <c r="Z167" s="16" t="s">
        <v>2</v>
      </c>
      <c r="AA167" s="17"/>
      <c r="AB167" s="16" t="s">
        <v>2</v>
      </c>
      <c r="AC167" s="17"/>
      <c r="AD167" s="16" t="s">
        <v>2</v>
      </c>
      <c r="AE167" s="17"/>
      <c r="AF167" s="16" t="s">
        <v>2</v>
      </c>
      <c r="AG167" s="17"/>
      <c r="AH167" s="16" t="s">
        <v>2</v>
      </c>
      <c r="AI167" s="17"/>
      <c r="AJ167" s="16" t="s">
        <v>2</v>
      </c>
      <c r="AK167" s="17"/>
      <c r="AL167" s="16" t="s">
        <v>2</v>
      </c>
      <c r="AM167" s="17"/>
      <c r="AN167" s="16" t="s">
        <v>2</v>
      </c>
      <c r="AO167" s="17"/>
      <c r="AP167" s="16" t="s">
        <v>2</v>
      </c>
      <c r="AQ167" s="17"/>
      <c r="AR167" s="16" t="s">
        <v>2</v>
      </c>
      <c r="AS167" s="17"/>
      <c r="AT167" s="16" t="s">
        <v>2</v>
      </c>
      <c r="AU167" s="17"/>
      <c r="AV167" s="16" t="s">
        <v>2</v>
      </c>
      <c r="AW167" s="17"/>
      <c r="AX167" s="16" t="s">
        <v>2</v>
      </c>
      <c r="AY167" s="60"/>
      <c r="AZ167" s="8"/>
      <c r="BA167" s="8"/>
    </row>
    <row r="168" spans="2:53" customFormat="1">
      <c r="B168" s="6"/>
      <c r="C168" s="7">
        <v>2020</v>
      </c>
      <c r="D168" s="16">
        <v>15000</v>
      </c>
      <c r="E168" s="17"/>
      <c r="F168" s="16" t="s">
        <v>2</v>
      </c>
      <c r="G168" s="17"/>
      <c r="H168" s="16" t="s">
        <v>2</v>
      </c>
      <c r="I168" s="17"/>
      <c r="J168" s="16" t="s">
        <v>2</v>
      </c>
      <c r="K168" s="16"/>
      <c r="L168" s="16" t="s">
        <v>2</v>
      </c>
      <c r="M168" s="17"/>
      <c r="N168" s="16" t="s">
        <v>2</v>
      </c>
      <c r="O168" s="17"/>
      <c r="P168" s="16" t="s">
        <v>2</v>
      </c>
      <c r="Q168" s="17"/>
      <c r="R168" s="16" t="s">
        <v>2</v>
      </c>
      <c r="S168" s="17"/>
      <c r="T168" s="16" t="s">
        <v>2</v>
      </c>
      <c r="U168" s="17"/>
      <c r="V168" s="16" t="s">
        <v>2</v>
      </c>
      <c r="W168" s="17"/>
      <c r="X168" s="16" t="s">
        <v>2</v>
      </c>
      <c r="Y168" s="17"/>
      <c r="Z168" s="16" t="s">
        <v>2</v>
      </c>
      <c r="AA168" s="17"/>
      <c r="AB168" s="16" t="s">
        <v>2</v>
      </c>
      <c r="AC168" s="17"/>
      <c r="AD168" s="16" t="s">
        <v>2</v>
      </c>
      <c r="AE168" s="17"/>
      <c r="AF168" s="16" t="s">
        <v>2</v>
      </c>
      <c r="AG168" s="17"/>
      <c r="AH168" s="16" t="s">
        <v>2</v>
      </c>
      <c r="AI168" s="17"/>
      <c r="AJ168" s="16" t="s">
        <v>2</v>
      </c>
      <c r="AK168" s="17"/>
      <c r="AL168" s="16" t="s">
        <v>2</v>
      </c>
      <c r="AM168" s="17"/>
      <c r="AN168" s="16" t="s">
        <v>2</v>
      </c>
      <c r="AO168" s="17"/>
      <c r="AP168" s="16" t="s">
        <v>2</v>
      </c>
      <c r="AQ168" s="17"/>
      <c r="AR168" s="16" t="s">
        <v>2</v>
      </c>
      <c r="AS168" s="17"/>
      <c r="AT168" s="16" t="s">
        <v>2</v>
      </c>
      <c r="AU168" s="17"/>
      <c r="AV168" s="16" t="s">
        <v>2</v>
      </c>
      <c r="AW168" s="17"/>
      <c r="AX168" s="16" t="s">
        <v>2</v>
      </c>
      <c r="AY168" s="60"/>
      <c r="AZ168" s="8"/>
      <c r="BA168" s="8"/>
    </row>
    <row r="169" spans="2:53" s="3" customFormat="1">
      <c r="B169" s="6" t="s">
        <v>18</v>
      </c>
      <c r="C169" s="7">
        <v>2019</v>
      </c>
      <c r="D169" s="16" t="s">
        <v>2</v>
      </c>
      <c r="E169" s="16"/>
      <c r="F169" s="16" t="s">
        <v>2</v>
      </c>
      <c r="G169" s="16"/>
      <c r="H169" s="16" t="s">
        <v>2</v>
      </c>
      <c r="I169" s="16"/>
      <c r="J169" s="16" t="s">
        <v>2</v>
      </c>
      <c r="K169" s="17"/>
      <c r="L169" s="16" t="s">
        <v>2</v>
      </c>
      <c r="M169" s="16"/>
      <c r="N169" s="16" t="s">
        <v>2</v>
      </c>
      <c r="O169" s="16"/>
      <c r="P169" s="16" t="s">
        <v>2</v>
      </c>
      <c r="Q169" s="16"/>
      <c r="R169" s="16" t="s">
        <v>2</v>
      </c>
      <c r="S169" s="16"/>
      <c r="T169" s="16" t="s">
        <v>2</v>
      </c>
      <c r="U169" s="16"/>
      <c r="V169" s="16" t="s">
        <v>2</v>
      </c>
      <c r="W169" s="16"/>
      <c r="X169" s="16" t="s">
        <v>2</v>
      </c>
      <c r="Y169" s="16"/>
      <c r="Z169" s="16" t="s">
        <v>2</v>
      </c>
      <c r="AA169" s="16"/>
      <c r="AB169" s="16" t="s">
        <v>2</v>
      </c>
      <c r="AC169" s="16"/>
      <c r="AD169" s="16" t="s">
        <v>2</v>
      </c>
      <c r="AE169" s="16"/>
      <c r="AF169" s="16" t="s">
        <v>2</v>
      </c>
      <c r="AG169" s="16"/>
      <c r="AH169" s="16" t="s">
        <v>2</v>
      </c>
      <c r="AI169" s="16"/>
      <c r="AJ169" s="16" t="s">
        <v>2</v>
      </c>
      <c r="AK169" s="16"/>
      <c r="AL169" s="16" t="s">
        <v>2</v>
      </c>
      <c r="AM169" s="16"/>
      <c r="AN169" s="16" t="s">
        <v>2</v>
      </c>
      <c r="AO169" s="16"/>
      <c r="AP169" s="16" t="s">
        <v>2</v>
      </c>
      <c r="AQ169" s="16"/>
      <c r="AR169" s="16" t="s">
        <v>3</v>
      </c>
      <c r="AS169" s="16"/>
      <c r="AT169" s="16" t="s">
        <v>2</v>
      </c>
      <c r="AU169" s="16"/>
      <c r="AV169" s="16" t="s">
        <v>2</v>
      </c>
      <c r="AW169" s="16"/>
      <c r="AX169" s="16" t="s">
        <v>2</v>
      </c>
      <c r="AY169" s="60"/>
      <c r="AZ169" s="8"/>
      <c r="BA169" s="8"/>
    </row>
    <row r="170" spans="2:53" customFormat="1">
      <c r="B170" s="6" t="s">
        <v>76</v>
      </c>
      <c r="C170" s="7">
        <v>2018</v>
      </c>
      <c r="D170" s="16" t="s">
        <v>2</v>
      </c>
      <c r="E170" s="17"/>
      <c r="F170" s="16" t="s">
        <v>2</v>
      </c>
      <c r="G170" s="17"/>
      <c r="H170" s="16" t="s">
        <v>2</v>
      </c>
      <c r="I170" s="17"/>
      <c r="J170" s="16" t="s">
        <v>2</v>
      </c>
      <c r="K170" s="16"/>
      <c r="L170" s="16" t="s">
        <v>2</v>
      </c>
      <c r="M170" s="17"/>
      <c r="N170" s="16" t="s">
        <v>2</v>
      </c>
      <c r="O170" s="17"/>
      <c r="P170" s="16" t="s">
        <v>2</v>
      </c>
      <c r="Q170" s="17"/>
      <c r="R170" s="16" t="s">
        <v>2</v>
      </c>
      <c r="S170" s="17"/>
      <c r="T170" s="16" t="s">
        <v>2</v>
      </c>
      <c r="U170" s="17"/>
      <c r="V170" s="16" t="s">
        <v>2</v>
      </c>
      <c r="W170" s="17"/>
      <c r="X170" s="16" t="s">
        <v>2</v>
      </c>
      <c r="Y170" s="17"/>
      <c r="Z170" s="16" t="s">
        <v>2</v>
      </c>
      <c r="AA170" s="17"/>
      <c r="AB170" s="16" t="s">
        <v>2</v>
      </c>
      <c r="AC170" s="17"/>
      <c r="AD170" s="16" t="s">
        <v>2</v>
      </c>
      <c r="AE170" s="17"/>
      <c r="AF170" s="16" t="s">
        <v>2</v>
      </c>
      <c r="AG170" s="17"/>
      <c r="AH170" s="16" t="s">
        <v>2</v>
      </c>
      <c r="AI170" s="17"/>
      <c r="AJ170" s="16" t="s">
        <v>2</v>
      </c>
      <c r="AK170" s="17"/>
      <c r="AL170" s="16">
        <v>11048</v>
      </c>
      <c r="AM170" s="17"/>
      <c r="AN170" s="16">
        <v>926</v>
      </c>
      <c r="AO170" s="17"/>
      <c r="AP170" s="16" t="s">
        <v>2</v>
      </c>
      <c r="AQ170" s="17"/>
      <c r="AR170" s="16" t="s">
        <v>2</v>
      </c>
      <c r="AS170" s="17"/>
      <c r="AT170" s="16" t="s">
        <v>2</v>
      </c>
      <c r="AU170" s="17"/>
      <c r="AV170" s="16" t="s">
        <v>2</v>
      </c>
      <c r="AW170" s="17"/>
      <c r="AX170" s="16" t="s">
        <v>2</v>
      </c>
      <c r="AY170" s="60"/>
      <c r="AZ170" s="8"/>
      <c r="BA170" s="8"/>
    </row>
    <row r="171" spans="2:53" customFormat="1">
      <c r="B171" s="6"/>
      <c r="C171" s="7">
        <v>2020</v>
      </c>
      <c r="D171" s="16" t="s">
        <v>2</v>
      </c>
      <c r="E171" s="17"/>
      <c r="F171" s="16" t="s">
        <v>2</v>
      </c>
      <c r="G171" s="17"/>
      <c r="H171" s="16" t="s">
        <v>2</v>
      </c>
      <c r="I171" s="17"/>
      <c r="J171" s="16" t="s">
        <v>2</v>
      </c>
      <c r="K171" s="65"/>
      <c r="L171" s="16" t="s">
        <v>2</v>
      </c>
      <c r="M171" s="17"/>
      <c r="N171" s="16" t="s">
        <v>2</v>
      </c>
      <c r="O171" s="17"/>
      <c r="P171" s="16" t="s">
        <v>2</v>
      </c>
      <c r="Q171" s="17"/>
      <c r="R171" s="16" t="s">
        <v>2</v>
      </c>
      <c r="S171" s="17"/>
      <c r="T171" s="16" t="s">
        <v>2</v>
      </c>
      <c r="U171" s="17"/>
      <c r="V171" s="16" t="s">
        <v>2</v>
      </c>
      <c r="W171" s="17"/>
      <c r="X171" s="16" t="s">
        <v>2</v>
      </c>
      <c r="Y171" s="17"/>
      <c r="Z171" s="16" t="s">
        <v>2</v>
      </c>
      <c r="AA171" s="17"/>
      <c r="AB171" s="16" t="s">
        <v>2</v>
      </c>
      <c r="AC171" s="17"/>
      <c r="AD171" s="16" t="s">
        <v>2</v>
      </c>
      <c r="AE171" s="17"/>
      <c r="AF171" s="16" t="s">
        <v>2</v>
      </c>
      <c r="AG171" s="17"/>
      <c r="AH171" s="16" t="s">
        <v>2</v>
      </c>
      <c r="AI171" s="17"/>
      <c r="AJ171" s="16" t="s">
        <v>2</v>
      </c>
      <c r="AK171" s="17"/>
      <c r="AL171" s="16" t="s">
        <v>2</v>
      </c>
      <c r="AM171" s="17"/>
      <c r="AN171" s="16">
        <v>120</v>
      </c>
      <c r="AO171" s="17"/>
      <c r="AP171" s="16" t="s">
        <v>2</v>
      </c>
      <c r="AQ171" s="17"/>
      <c r="AR171" s="16" t="s">
        <v>2</v>
      </c>
      <c r="AS171" s="17"/>
      <c r="AT171" s="16" t="s">
        <v>2</v>
      </c>
      <c r="AU171" s="17"/>
      <c r="AV171" s="16" t="s">
        <v>2</v>
      </c>
      <c r="AW171" s="17"/>
      <c r="AX171" s="16" t="s">
        <v>2</v>
      </c>
      <c r="AY171" s="60"/>
      <c r="AZ171" s="8"/>
      <c r="BA171" s="8"/>
    </row>
    <row r="172" spans="2:53" customFormat="1">
      <c r="B172" s="6" t="s">
        <v>19</v>
      </c>
      <c r="C172" s="7">
        <v>2020</v>
      </c>
      <c r="D172" s="16" t="s">
        <v>2</v>
      </c>
      <c r="E172" s="17"/>
      <c r="F172" s="16" t="s">
        <v>2</v>
      </c>
      <c r="G172" s="17"/>
      <c r="H172" s="16" t="s">
        <v>2</v>
      </c>
      <c r="I172" s="17"/>
      <c r="J172" s="16" t="s">
        <v>3</v>
      </c>
      <c r="K172" s="16"/>
      <c r="L172" s="16" t="s">
        <v>2</v>
      </c>
      <c r="M172" s="17"/>
      <c r="N172" s="16" t="s">
        <v>2</v>
      </c>
      <c r="O172" s="17"/>
      <c r="P172" s="16" t="s">
        <v>2</v>
      </c>
      <c r="Q172" s="17"/>
      <c r="R172" s="16" t="s">
        <v>2</v>
      </c>
      <c r="S172" s="17"/>
      <c r="T172" s="16" t="s">
        <v>2</v>
      </c>
      <c r="U172" s="17"/>
      <c r="V172" s="16" t="s">
        <v>2</v>
      </c>
      <c r="W172" s="17"/>
      <c r="X172" s="16" t="s">
        <v>2</v>
      </c>
      <c r="Y172" s="17"/>
      <c r="Z172" s="16" t="s">
        <v>2</v>
      </c>
      <c r="AA172" s="17"/>
      <c r="AB172" s="16" t="s">
        <v>2</v>
      </c>
      <c r="AC172" s="17"/>
      <c r="AD172" s="16" t="s">
        <v>2</v>
      </c>
      <c r="AE172" s="17"/>
      <c r="AF172" s="16" t="s">
        <v>2</v>
      </c>
      <c r="AG172" s="17"/>
      <c r="AH172" s="16" t="s">
        <v>2</v>
      </c>
      <c r="AI172" s="17"/>
      <c r="AJ172" s="16" t="s">
        <v>2</v>
      </c>
      <c r="AK172" s="17"/>
      <c r="AL172" s="16" t="s">
        <v>2</v>
      </c>
      <c r="AM172" s="17"/>
      <c r="AN172" s="16" t="s">
        <v>2</v>
      </c>
      <c r="AO172" s="17"/>
      <c r="AP172" s="16" t="s">
        <v>2</v>
      </c>
      <c r="AQ172" s="17"/>
      <c r="AR172" s="16" t="s">
        <v>2</v>
      </c>
      <c r="AS172" s="17"/>
      <c r="AT172" s="16" t="s">
        <v>2</v>
      </c>
      <c r="AU172" s="17"/>
      <c r="AV172" s="16" t="s">
        <v>2</v>
      </c>
      <c r="AW172" s="17"/>
      <c r="AX172" s="16" t="s">
        <v>2</v>
      </c>
      <c r="AY172" s="60"/>
      <c r="AZ172" s="8"/>
      <c r="BA172" s="8"/>
    </row>
    <row r="173" spans="2:53" customFormat="1">
      <c r="B173" s="74" t="s">
        <v>77</v>
      </c>
      <c r="C173" s="7">
        <v>2019</v>
      </c>
      <c r="D173" s="16">
        <v>95</v>
      </c>
      <c r="E173" s="17"/>
      <c r="F173" s="16" t="s">
        <v>2</v>
      </c>
      <c r="G173" s="17"/>
      <c r="H173" s="16" t="s">
        <v>2</v>
      </c>
      <c r="I173" s="17"/>
      <c r="J173" s="16" t="s">
        <v>2</v>
      </c>
      <c r="K173" s="16"/>
      <c r="L173" s="16" t="s">
        <v>2</v>
      </c>
      <c r="M173" s="17"/>
      <c r="N173" s="16" t="s">
        <v>2</v>
      </c>
      <c r="O173" s="17"/>
      <c r="P173" s="16" t="s">
        <v>2</v>
      </c>
      <c r="Q173" s="17"/>
      <c r="R173" s="16" t="s">
        <v>2</v>
      </c>
      <c r="S173" s="17"/>
      <c r="T173" s="16" t="s">
        <v>2</v>
      </c>
      <c r="U173" s="17"/>
      <c r="V173" s="16" t="s">
        <v>2</v>
      </c>
      <c r="W173" s="17"/>
      <c r="X173" s="16" t="s">
        <v>2</v>
      </c>
      <c r="Y173" s="17"/>
      <c r="Z173" s="16" t="s">
        <v>2</v>
      </c>
      <c r="AA173" s="17"/>
      <c r="AB173" s="16" t="s">
        <v>2</v>
      </c>
      <c r="AC173" s="17"/>
      <c r="AD173" s="16" t="s">
        <v>2</v>
      </c>
      <c r="AE173" s="17"/>
      <c r="AF173" s="16" t="s">
        <v>2</v>
      </c>
      <c r="AG173" s="17"/>
      <c r="AH173" s="16" t="s">
        <v>2</v>
      </c>
      <c r="AI173" s="17"/>
      <c r="AJ173" s="16" t="s">
        <v>2</v>
      </c>
      <c r="AK173" s="17"/>
      <c r="AL173" s="16" t="s">
        <v>2</v>
      </c>
      <c r="AM173" s="17"/>
      <c r="AN173" s="16" t="s">
        <v>2</v>
      </c>
      <c r="AO173" s="17"/>
      <c r="AP173" s="16" t="s">
        <v>2</v>
      </c>
      <c r="AQ173" s="17"/>
      <c r="AR173" s="16" t="s">
        <v>2</v>
      </c>
      <c r="AS173" s="17"/>
      <c r="AT173" s="16" t="s">
        <v>2</v>
      </c>
      <c r="AU173" s="17"/>
      <c r="AV173" s="16" t="s">
        <v>2</v>
      </c>
      <c r="AW173" s="17"/>
      <c r="AX173" s="16" t="s">
        <v>2</v>
      </c>
      <c r="AY173" s="60"/>
      <c r="AZ173" s="8"/>
      <c r="BA173" s="8"/>
    </row>
    <row r="174" spans="2:53" customFormat="1">
      <c r="B174" s="6" t="s">
        <v>78</v>
      </c>
      <c r="C174" s="7">
        <v>2018</v>
      </c>
      <c r="D174" s="16">
        <v>2</v>
      </c>
      <c r="E174" s="17"/>
      <c r="F174" s="16" t="s">
        <v>2</v>
      </c>
      <c r="G174" s="17"/>
      <c r="H174" s="16" t="s">
        <v>2</v>
      </c>
      <c r="I174" s="17"/>
      <c r="J174" s="16" t="s">
        <v>2</v>
      </c>
      <c r="K174" s="16"/>
      <c r="L174" s="16" t="s">
        <v>2</v>
      </c>
      <c r="M174" s="17"/>
      <c r="N174" s="16" t="s">
        <v>2</v>
      </c>
      <c r="O174" s="17"/>
      <c r="P174" s="16" t="s">
        <v>2</v>
      </c>
      <c r="Q174" s="17"/>
      <c r="R174" s="16" t="s">
        <v>2</v>
      </c>
      <c r="S174" s="17"/>
      <c r="T174" s="16" t="s">
        <v>2</v>
      </c>
      <c r="U174" s="17"/>
      <c r="V174" s="16" t="s">
        <v>2</v>
      </c>
      <c r="W174" s="17"/>
      <c r="X174" s="16" t="s">
        <v>2</v>
      </c>
      <c r="Y174" s="17"/>
      <c r="Z174" s="16" t="s">
        <v>2</v>
      </c>
      <c r="AA174" s="17"/>
      <c r="AB174" s="16" t="s">
        <v>2</v>
      </c>
      <c r="AC174" s="17"/>
      <c r="AD174" s="16" t="s">
        <v>2</v>
      </c>
      <c r="AE174" s="17"/>
      <c r="AF174" s="16" t="s">
        <v>2</v>
      </c>
      <c r="AG174" s="17"/>
      <c r="AH174" s="16" t="s">
        <v>2</v>
      </c>
      <c r="AI174" s="17"/>
      <c r="AJ174" s="16" t="s">
        <v>2</v>
      </c>
      <c r="AK174" s="17"/>
      <c r="AL174" s="16" t="s">
        <v>2</v>
      </c>
      <c r="AM174" s="17"/>
      <c r="AN174" s="16" t="s">
        <v>2</v>
      </c>
      <c r="AO174" s="17"/>
      <c r="AP174" s="16" t="s">
        <v>2</v>
      </c>
      <c r="AQ174" s="17"/>
      <c r="AR174" s="16" t="s">
        <v>2</v>
      </c>
      <c r="AS174" s="17"/>
      <c r="AT174" s="16" t="s">
        <v>2</v>
      </c>
      <c r="AU174" s="17"/>
      <c r="AV174" s="16" t="s">
        <v>2</v>
      </c>
      <c r="AW174" s="17"/>
      <c r="AX174" s="16" t="s">
        <v>2</v>
      </c>
      <c r="AY174" s="60"/>
      <c r="AZ174" s="8"/>
      <c r="BA174" s="8"/>
    </row>
    <row r="175" spans="2:53" s="8" customFormat="1">
      <c r="B175" s="6"/>
      <c r="C175" s="7">
        <v>2021</v>
      </c>
      <c r="D175" s="16" t="s">
        <v>2</v>
      </c>
      <c r="E175" s="16"/>
      <c r="F175" s="16" t="s">
        <v>2</v>
      </c>
      <c r="G175" s="16"/>
      <c r="H175" s="16" t="s">
        <v>2</v>
      </c>
      <c r="I175" s="16"/>
      <c r="J175" s="16" t="s">
        <v>2</v>
      </c>
      <c r="K175" s="16"/>
      <c r="L175" s="16" t="s">
        <v>2</v>
      </c>
      <c r="M175" s="16"/>
      <c r="N175" s="16" t="s">
        <v>2</v>
      </c>
      <c r="O175" s="16"/>
      <c r="P175" s="16" t="s">
        <v>2</v>
      </c>
      <c r="Q175" s="16"/>
      <c r="R175" s="16" t="s">
        <v>2</v>
      </c>
      <c r="S175" s="16"/>
      <c r="T175" s="16" t="s">
        <v>2</v>
      </c>
      <c r="U175" s="16"/>
      <c r="V175" s="16" t="s">
        <v>2</v>
      </c>
      <c r="W175" s="16"/>
      <c r="X175" s="16" t="s">
        <v>2</v>
      </c>
      <c r="Y175" s="16"/>
      <c r="Z175" s="16" t="s">
        <v>2</v>
      </c>
      <c r="AA175" s="16"/>
      <c r="AB175" s="16" t="s">
        <v>2</v>
      </c>
      <c r="AC175" s="16"/>
      <c r="AD175" s="16" t="s">
        <v>2</v>
      </c>
      <c r="AE175" s="16"/>
      <c r="AF175" s="16" t="s">
        <v>2</v>
      </c>
      <c r="AG175" s="16"/>
      <c r="AH175" s="16" t="s">
        <v>2</v>
      </c>
      <c r="AI175" s="16"/>
      <c r="AJ175" s="16" t="s">
        <v>2</v>
      </c>
      <c r="AK175" s="16"/>
      <c r="AL175" s="16" t="s">
        <v>2</v>
      </c>
      <c r="AM175" s="16"/>
      <c r="AN175" s="16">
        <v>25</v>
      </c>
      <c r="AO175" s="16"/>
      <c r="AP175" s="16" t="s">
        <v>2</v>
      </c>
      <c r="AQ175" s="16"/>
      <c r="AR175" s="16" t="s">
        <v>2</v>
      </c>
      <c r="AS175" s="16"/>
      <c r="AT175" s="16" t="s">
        <v>2</v>
      </c>
      <c r="AU175" s="16"/>
      <c r="AV175" s="16" t="s">
        <v>2</v>
      </c>
      <c r="AW175" s="16"/>
      <c r="AX175" s="16" t="s">
        <v>2</v>
      </c>
      <c r="AY175" s="60"/>
    </row>
    <row r="176" spans="2:53" customFormat="1">
      <c r="B176" s="74" t="s">
        <v>80</v>
      </c>
      <c r="C176" s="7">
        <v>2017</v>
      </c>
      <c r="D176" s="16">
        <v>20</v>
      </c>
      <c r="E176" s="17"/>
      <c r="F176" s="16" t="s">
        <v>2</v>
      </c>
      <c r="G176" s="17"/>
      <c r="H176" s="16" t="s">
        <v>2</v>
      </c>
      <c r="I176" s="17"/>
      <c r="J176" s="16" t="s">
        <v>2</v>
      </c>
      <c r="K176" s="16"/>
      <c r="L176" s="16" t="s">
        <v>2</v>
      </c>
      <c r="M176" s="17"/>
      <c r="N176" s="16" t="s">
        <v>2</v>
      </c>
      <c r="O176" s="17"/>
      <c r="P176" s="16" t="s">
        <v>2</v>
      </c>
      <c r="Q176" s="17"/>
      <c r="R176" s="16" t="s">
        <v>2</v>
      </c>
      <c r="S176" s="17"/>
      <c r="T176" s="16" t="s">
        <v>2</v>
      </c>
      <c r="U176" s="17"/>
      <c r="V176" s="16" t="s">
        <v>2</v>
      </c>
      <c r="W176" s="17"/>
      <c r="X176" s="16" t="s">
        <v>2</v>
      </c>
      <c r="Y176" s="17"/>
      <c r="Z176" s="16" t="s">
        <v>2</v>
      </c>
      <c r="AA176" s="17"/>
      <c r="AB176" s="16" t="s">
        <v>2</v>
      </c>
      <c r="AC176" s="17"/>
      <c r="AD176" s="16" t="s">
        <v>2</v>
      </c>
      <c r="AE176" s="17"/>
      <c r="AF176" s="16" t="s">
        <v>2</v>
      </c>
      <c r="AG176" s="17"/>
      <c r="AH176" s="16" t="s">
        <v>2</v>
      </c>
      <c r="AI176" s="17"/>
      <c r="AJ176" s="16" t="s">
        <v>2</v>
      </c>
      <c r="AK176" s="17"/>
      <c r="AL176" s="16" t="s">
        <v>2</v>
      </c>
      <c r="AM176" s="17"/>
      <c r="AN176" s="16" t="s">
        <v>2</v>
      </c>
      <c r="AO176" s="17"/>
      <c r="AP176" s="16" t="s">
        <v>2</v>
      </c>
      <c r="AQ176" s="17"/>
      <c r="AR176" s="16">
        <v>4</v>
      </c>
      <c r="AS176" s="17"/>
      <c r="AT176" s="16" t="s">
        <v>2</v>
      </c>
      <c r="AU176" s="17"/>
      <c r="AV176" s="16" t="s">
        <v>2</v>
      </c>
      <c r="AW176" s="17"/>
      <c r="AX176" s="16" t="s">
        <v>2</v>
      </c>
      <c r="AY176" s="60"/>
      <c r="AZ176" s="8"/>
      <c r="BA176" s="8"/>
    </row>
    <row r="177" spans="2:53" customFormat="1">
      <c r="B177" s="6"/>
      <c r="C177" s="7">
        <v>2018</v>
      </c>
      <c r="D177" s="16" t="s">
        <v>2</v>
      </c>
      <c r="E177" s="17"/>
      <c r="F177" s="16" t="s">
        <v>2</v>
      </c>
      <c r="G177" s="17"/>
      <c r="H177" s="16" t="s">
        <v>2</v>
      </c>
      <c r="I177" s="17"/>
      <c r="J177" s="16" t="s">
        <v>2</v>
      </c>
      <c r="K177" s="16"/>
      <c r="L177" s="16" t="s">
        <v>2</v>
      </c>
      <c r="M177" s="17"/>
      <c r="N177" s="16" t="s">
        <v>2</v>
      </c>
      <c r="O177" s="17"/>
      <c r="P177" s="16" t="s">
        <v>2</v>
      </c>
      <c r="Q177" s="17"/>
      <c r="R177" s="16" t="s">
        <v>2</v>
      </c>
      <c r="S177" s="17"/>
      <c r="T177" s="16" t="s">
        <v>2</v>
      </c>
      <c r="U177" s="17"/>
      <c r="V177" s="16" t="s">
        <v>2</v>
      </c>
      <c r="W177" s="17"/>
      <c r="X177" s="16" t="s">
        <v>2</v>
      </c>
      <c r="Y177" s="17"/>
      <c r="Z177" s="16" t="s">
        <v>2</v>
      </c>
      <c r="AA177" s="17"/>
      <c r="AB177" s="16" t="s">
        <v>2</v>
      </c>
      <c r="AC177" s="17"/>
      <c r="AD177" s="16" t="s">
        <v>2</v>
      </c>
      <c r="AE177" s="17"/>
      <c r="AF177" s="16" t="s">
        <v>2</v>
      </c>
      <c r="AG177" s="17"/>
      <c r="AH177" s="16" t="s">
        <v>2</v>
      </c>
      <c r="AI177" s="17"/>
      <c r="AJ177" s="16" t="s">
        <v>2</v>
      </c>
      <c r="AK177" s="17"/>
      <c r="AL177" s="16" t="s">
        <v>2</v>
      </c>
      <c r="AM177" s="17"/>
      <c r="AN177" s="16" t="s">
        <v>2</v>
      </c>
      <c r="AO177" s="17"/>
      <c r="AP177" s="16" t="s">
        <v>2</v>
      </c>
      <c r="AQ177" s="17"/>
      <c r="AR177" s="16" t="s">
        <v>3</v>
      </c>
      <c r="AS177" s="17"/>
      <c r="AT177" s="16" t="s">
        <v>2</v>
      </c>
      <c r="AU177" s="17"/>
      <c r="AV177" s="16" t="s">
        <v>2</v>
      </c>
      <c r="AW177" s="17"/>
      <c r="AX177" s="16" t="s">
        <v>2</v>
      </c>
      <c r="AY177" s="60"/>
      <c r="AZ177" s="8"/>
      <c r="BA177" s="8"/>
    </row>
    <row r="178" spans="2:53" customFormat="1">
      <c r="B178" s="6"/>
      <c r="C178" s="7">
        <v>2019</v>
      </c>
      <c r="D178" s="16" t="s">
        <v>2</v>
      </c>
      <c r="E178" s="17"/>
      <c r="F178" s="16" t="s">
        <v>2</v>
      </c>
      <c r="G178" s="17"/>
      <c r="H178" s="16" t="s">
        <v>2</v>
      </c>
      <c r="I178" s="17"/>
      <c r="J178" s="16" t="s">
        <v>2</v>
      </c>
      <c r="K178" s="16"/>
      <c r="L178" s="16" t="s">
        <v>2</v>
      </c>
      <c r="M178" s="17"/>
      <c r="N178" s="16" t="s">
        <v>2</v>
      </c>
      <c r="O178" s="17"/>
      <c r="P178" s="16" t="s">
        <v>2</v>
      </c>
      <c r="Q178" s="17"/>
      <c r="R178" s="16" t="s">
        <v>2</v>
      </c>
      <c r="S178" s="17"/>
      <c r="T178" s="16" t="s">
        <v>2</v>
      </c>
      <c r="U178" s="17"/>
      <c r="V178" s="16" t="s">
        <v>2</v>
      </c>
      <c r="W178" s="17"/>
      <c r="X178" s="16" t="s">
        <v>2</v>
      </c>
      <c r="Y178" s="17"/>
      <c r="Z178" s="16" t="s">
        <v>2</v>
      </c>
      <c r="AA178" s="17"/>
      <c r="AB178" s="16" t="s">
        <v>2</v>
      </c>
      <c r="AC178" s="17"/>
      <c r="AD178" s="16" t="s">
        <v>2</v>
      </c>
      <c r="AE178" s="17"/>
      <c r="AF178" s="16" t="s">
        <v>2</v>
      </c>
      <c r="AG178" s="17"/>
      <c r="AH178" s="16" t="s">
        <v>2</v>
      </c>
      <c r="AI178" s="17"/>
      <c r="AJ178" s="16" t="s">
        <v>2</v>
      </c>
      <c r="AK178" s="17"/>
      <c r="AL178" s="16" t="s">
        <v>2</v>
      </c>
      <c r="AM178" s="17"/>
      <c r="AN178" s="16" t="s">
        <v>2</v>
      </c>
      <c r="AO178" s="17"/>
      <c r="AP178" s="16" t="s">
        <v>2</v>
      </c>
      <c r="AQ178" s="17"/>
      <c r="AR178" s="16" t="s">
        <v>3</v>
      </c>
      <c r="AS178" s="17"/>
      <c r="AT178" s="16" t="s">
        <v>2</v>
      </c>
      <c r="AU178" s="17"/>
      <c r="AV178" s="16" t="s">
        <v>2</v>
      </c>
      <c r="AW178" s="17"/>
      <c r="AX178" s="16" t="s">
        <v>2</v>
      </c>
      <c r="AY178" s="60"/>
      <c r="AZ178" s="8"/>
      <c r="BA178" s="8"/>
    </row>
    <row r="179" spans="2:53" customFormat="1">
      <c r="B179" s="6" t="s">
        <v>20</v>
      </c>
      <c r="C179" s="7">
        <v>2017</v>
      </c>
      <c r="D179" s="16">
        <v>6918</v>
      </c>
      <c r="E179" s="17"/>
      <c r="F179" s="16" t="s">
        <v>2</v>
      </c>
      <c r="G179" s="17"/>
      <c r="H179" s="16" t="s">
        <v>2</v>
      </c>
      <c r="I179" s="17"/>
      <c r="J179" s="16" t="s">
        <v>2</v>
      </c>
      <c r="K179" s="16"/>
      <c r="L179" s="16" t="s">
        <v>2</v>
      </c>
      <c r="M179" s="17"/>
      <c r="N179" s="16" t="s">
        <v>2</v>
      </c>
      <c r="O179" s="17"/>
      <c r="P179" s="16" t="s">
        <v>2</v>
      </c>
      <c r="Q179" s="17"/>
      <c r="R179" s="16" t="s">
        <v>2</v>
      </c>
      <c r="S179" s="17"/>
      <c r="T179" s="16" t="s">
        <v>2</v>
      </c>
      <c r="U179" s="17"/>
      <c r="V179" s="16" t="s">
        <v>2</v>
      </c>
      <c r="W179" s="17"/>
      <c r="X179" s="16" t="s">
        <v>2</v>
      </c>
      <c r="Y179" s="17"/>
      <c r="Z179" s="16" t="s">
        <v>2</v>
      </c>
      <c r="AA179" s="17"/>
      <c r="AB179" s="16" t="s">
        <v>2</v>
      </c>
      <c r="AC179" s="17"/>
      <c r="AD179" s="16" t="s">
        <v>2</v>
      </c>
      <c r="AE179" s="17"/>
      <c r="AF179" s="16" t="s">
        <v>2</v>
      </c>
      <c r="AG179" s="17"/>
      <c r="AH179" s="16" t="s">
        <v>2</v>
      </c>
      <c r="AI179" s="17"/>
      <c r="AJ179" s="16" t="s">
        <v>2</v>
      </c>
      <c r="AK179" s="17"/>
      <c r="AL179" s="16" t="s">
        <v>2</v>
      </c>
      <c r="AM179" s="17"/>
      <c r="AN179" s="16" t="s">
        <v>2</v>
      </c>
      <c r="AO179" s="17"/>
      <c r="AP179" s="16" t="s">
        <v>2</v>
      </c>
      <c r="AQ179" s="17"/>
      <c r="AR179" s="16" t="s">
        <v>2</v>
      </c>
      <c r="AS179" s="17"/>
      <c r="AT179" s="16" t="s">
        <v>2</v>
      </c>
      <c r="AU179" s="17"/>
      <c r="AV179" s="16" t="s">
        <v>2</v>
      </c>
      <c r="AW179" s="17"/>
      <c r="AX179" s="16" t="s">
        <v>2</v>
      </c>
      <c r="AY179" s="60"/>
      <c r="AZ179" s="8"/>
      <c r="BA179" s="8"/>
    </row>
    <row r="180" spans="2:53" customFormat="1">
      <c r="B180" s="6"/>
      <c r="C180" s="7">
        <v>2018</v>
      </c>
      <c r="D180" s="16">
        <v>19803</v>
      </c>
      <c r="E180" s="17"/>
      <c r="F180" s="16" t="s">
        <v>2</v>
      </c>
      <c r="G180" s="17"/>
      <c r="H180" s="16" t="s">
        <v>2</v>
      </c>
      <c r="I180" s="17"/>
      <c r="J180" s="16" t="s">
        <v>2</v>
      </c>
      <c r="K180" s="16"/>
      <c r="L180" s="16" t="s">
        <v>2</v>
      </c>
      <c r="M180" s="17"/>
      <c r="N180" s="16" t="s">
        <v>2</v>
      </c>
      <c r="O180" s="17"/>
      <c r="P180" s="16" t="s">
        <v>2</v>
      </c>
      <c r="Q180" s="17"/>
      <c r="R180" s="16" t="s">
        <v>2</v>
      </c>
      <c r="S180" s="17"/>
      <c r="T180" s="16" t="s">
        <v>2</v>
      </c>
      <c r="U180" s="17"/>
      <c r="V180" s="16" t="s">
        <v>2</v>
      </c>
      <c r="W180" s="17"/>
      <c r="X180" s="16" t="s">
        <v>2</v>
      </c>
      <c r="Y180" s="17"/>
      <c r="Z180" s="16" t="s">
        <v>2</v>
      </c>
      <c r="AA180" s="17"/>
      <c r="AB180" s="16" t="s">
        <v>2</v>
      </c>
      <c r="AC180" s="17"/>
      <c r="AD180" s="16" t="s">
        <v>2</v>
      </c>
      <c r="AE180" s="17"/>
      <c r="AF180" s="16" t="s">
        <v>2</v>
      </c>
      <c r="AG180" s="17"/>
      <c r="AH180" s="16" t="s">
        <v>2</v>
      </c>
      <c r="AI180" s="17"/>
      <c r="AJ180" s="16" t="s">
        <v>2</v>
      </c>
      <c r="AK180" s="17"/>
      <c r="AL180" s="16" t="s">
        <v>2</v>
      </c>
      <c r="AM180" s="17"/>
      <c r="AN180" s="16" t="s">
        <v>2</v>
      </c>
      <c r="AO180" s="17"/>
      <c r="AP180" s="16" t="s">
        <v>2</v>
      </c>
      <c r="AQ180" s="17"/>
      <c r="AR180" s="16" t="s">
        <v>2</v>
      </c>
      <c r="AS180" s="17"/>
      <c r="AT180" s="16" t="s">
        <v>2</v>
      </c>
      <c r="AU180" s="17"/>
      <c r="AV180" s="16" t="s">
        <v>2</v>
      </c>
      <c r="AW180" s="17"/>
      <c r="AX180" s="16" t="s">
        <v>2</v>
      </c>
      <c r="AY180" s="60"/>
      <c r="AZ180" s="8"/>
      <c r="BA180" s="8"/>
    </row>
    <row r="181" spans="2:53" customFormat="1">
      <c r="B181" s="6"/>
      <c r="C181" s="7">
        <v>2019</v>
      </c>
      <c r="D181" s="16">
        <v>19060</v>
      </c>
      <c r="E181" s="17"/>
      <c r="F181" s="16" t="s">
        <v>2</v>
      </c>
      <c r="G181" s="17"/>
      <c r="H181" s="16" t="s">
        <v>2</v>
      </c>
      <c r="I181" s="17"/>
      <c r="J181" s="16">
        <v>80</v>
      </c>
      <c r="K181" s="16"/>
      <c r="L181" s="16" t="s">
        <v>2</v>
      </c>
      <c r="M181" s="17"/>
      <c r="N181" s="16" t="s">
        <v>2</v>
      </c>
      <c r="O181" s="17"/>
      <c r="P181" s="16" t="s">
        <v>2</v>
      </c>
      <c r="Q181" s="17"/>
      <c r="R181" s="16" t="s">
        <v>2</v>
      </c>
      <c r="S181" s="17"/>
      <c r="T181" s="16" t="s">
        <v>2</v>
      </c>
      <c r="U181" s="17"/>
      <c r="V181" s="16" t="s">
        <v>2</v>
      </c>
      <c r="W181" s="17"/>
      <c r="X181" s="16" t="s">
        <v>2</v>
      </c>
      <c r="Y181" s="17"/>
      <c r="Z181" s="16" t="s">
        <v>2</v>
      </c>
      <c r="AA181" s="17"/>
      <c r="AB181" s="16" t="s">
        <v>2</v>
      </c>
      <c r="AC181" s="17"/>
      <c r="AD181" s="16" t="s">
        <v>2</v>
      </c>
      <c r="AE181" s="17"/>
      <c r="AF181" s="16" t="s">
        <v>2</v>
      </c>
      <c r="AG181" s="17"/>
      <c r="AH181" s="16" t="s">
        <v>2</v>
      </c>
      <c r="AI181" s="17"/>
      <c r="AJ181" s="16" t="s">
        <v>2</v>
      </c>
      <c r="AK181" s="17"/>
      <c r="AL181" s="16" t="s">
        <v>2</v>
      </c>
      <c r="AM181" s="17"/>
      <c r="AN181" s="16" t="s">
        <v>2</v>
      </c>
      <c r="AO181" s="17"/>
      <c r="AP181" s="16" t="s">
        <v>2</v>
      </c>
      <c r="AQ181" s="17"/>
      <c r="AR181" s="16">
        <v>4850</v>
      </c>
      <c r="AS181" s="17"/>
      <c r="AT181" s="16" t="s">
        <v>2</v>
      </c>
      <c r="AU181" s="17"/>
      <c r="AV181" s="16" t="s">
        <v>2</v>
      </c>
      <c r="AW181" s="17"/>
      <c r="AX181" s="16" t="s">
        <v>2</v>
      </c>
      <c r="AY181" s="60"/>
      <c r="AZ181" s="8"/>
      <c r="BA181" s="8"/>
    </row>
    <row r="182" spans="2:53" customFormat="1">
      <c r="B182" s="6"/>
      <c r="C182" s="7">
        <v>2020</v>
      </c>
      <c r="D182" s="16">
        <v>8768</v>
      </c>
      <c r="E182" s="17"/>
      <c r="F182" s="16" t="s">
        <v>2</v>
      </c>
      <c r="G182" s="17"/>
      <c r="H182" s="16" t="s">
        <v>2</v>
      </c>
      <c r="I182" s="17"/>
      <c r="J182" s="16"/>
      <c r="K182" s="16"/>
      <c r="L182" s="16" t="s">
        <v>2</v>
      </c>
      <c r="M182" s="17"/>
      <c r="N182" s="16" t="s">
        <v>2</v>
      </c>
      <c r="O182" s="17"/>
      <c r="P182" s="16" t="s">
        <v>2</v>
      </c>
      <c r="Q182" s="17"/>
      <c r="R182" s="16" t="s">
        <v>2</v>
      </c>
      <c r="S182" s="17"/>
      <c r="T182" s="16" t="s">
        <v>2</v>
      </c>
      <c r="U182" s="17"/>
      <c r="V182" s="16" t="s">
        <v>2</v>
      </c>
      <c r="W182" s="17"/>
      <c r="X182" s="16" t="s">
        <v>2</v>
      </c>
      <c r="Y182" s="17"/>
      <c r="Z182" s="16"/>
      <c r="AA182" s="16"/>
      <c r="AB182" s="16" t="s">
        <v>2</v>
      </c>
      <c r="AC182" s="17"/>
      <c r="AD182" s="16" t="s">
        <v>2</v>
      </c>
      <c r="AE182" s="17"/>
      <c r="AF182" s="16" t="s">
        <v>2</v>
      </c>
      <c r="AG182" s="17"/>
      <c r="AH182" s="16" t="s">
        <v>2</v>
      </c>
      <c r="AI182" s="17"/>
      <c r="AJ182" s="16" t="s">
        <v>2</v>
      </c>
      <c r="AK182" s="17"/>
      <c r="AL182" s="16" t="s">
        <v>2</v>
      </c>
      <c r="AM182" s="17"/>
      <c r="AN182" s="16" t="s">
        <v>2</v>
      </c>
      <c r="AO182" s="17"/>
      <c r="AP182" s="16"/>
      <c r="AQ182" s="16"/>
      <c r="AR182" s="16" t="s">
        <v>2</v>
      </c>
      <c r="AS182" s="17"/>
      <c r="AT182" s="16" t="s">
        <v>2</v>
      </c>
      <c r="AU182" s="17"/>
      <c r="AV182" s="16" t="s">
        <v>2</v>
      </c>
      <c r="AW182" s="17"/>
      <c r="AX182" s="16" t="s">
        <v>2</v>
      </c>
      <c r="AY182" s="60"/>
      <c r="AZ182" s="8"/>
      <c r="BA182" s="8"/>
    </row>
    <row r="183" spans="2:53" customFormat="1">
      <c r="B183" s="6" t="s">
        <v>79</v>
      </c>
      <c r="C183" s="7">
        <v>2018</v>
      </c>
      <c r="D183" s="16">
        <v>266</v>
      </c>
      <c r="E183" s="17"/>
      <c r="F183" s="16" t="s">
        <v>2</v>
      </c>
      <c r="G183" s="17"/>
      <c r="H183" s="16" t="s">
        <v>2</v>
      </c>
      <c r="I183" s="17"/>
      <c r="J183" s="16" t="s">
        <v>2</v>
      </c>
      <c r="K183" s="16"/>
      <c r="L183" s="16" t="s">
        <v>2</v>
      </c>
      <c r="M183" s="17"/>
      <c r="N183" s="16" t="s">
        <v>2</v>
      </c>
      <c r="O183" s="17"/>
      <c r="P183" s="16" t="s">
        <v>2</v>
      </c>
      <c r="Q183" s="17"/>
      <c r="R183" s="16" t="s">
        <v>2</v>
      </c>
      <c r="S183" s="17"/>
      <c r="T183" s="16" t="s">
        <v>2</v>
      </c>
      <c r="U183" s="17"/>
      <c r="V183" s="16" t="s">
        <v>2</v>
      </c>
      <c r="W183" s="17"/>
      <c r="X183" s="16" t="s">
        <v>2</v>
      </c>
      <c r="Y183" s="17"/>
      <c r="Z183" s="16" t="s">
        <v>2</v>
      </c>
      <c r="AA183" s="17"/>
      <c r="AB183" s="16" t="s">
        <v>2</v>
      </c>
      <c r="AC183" s="17"/>
      <c r="AD183" s="16" t="s">
        <v>2</v>
      </c>
      <c r="AE183" s="17"/>
      <c r="AF183" s="16" t="s">
        <v>2</v>
      </c>
      <c r="AG183" s="17"/>
      <c r="AH183" s="16" t="s">
        <v>2</v>
      </c>
      <c r="AI183" s="17"/>
      <c r="AJ183" s="16" t="s">
        <v>2</v>
      </c>
      <c r="AK183" s="17"/>
      <c r="AL183" s="16" t="s">
        <v>2</v>
      </c>
      <c r="AM183" s="17"/>
      <c r="AN183" s="16" t="s">
        <v>2</v>
      </c>
      <c r="AO183" s="17"/>
      <c r="AP183" s="16" t="s">
        <v>2</v>
      </c>
      <c r="AQ183" s="17"/>
      <c r="AR183" s="16" t="s">
        <v>2</v>
      </c>
      <c r="AS183" s="17"/>
      <c r="AT183" s="16" t="s">
        <v>2</v>
      </c>
      <c r="AU183" s="17"/>
      <c r="AV183" s="16" t="s">
        <v>2</v>
      </c>
      <c r="AW183" s="17"/>
      <c r="AX183" s="16" t="s">
        <v>2</v>
      </c>
      <c r="AY183" s="60"/>
      <c r="AZ183" s="8"/>
      <c r="BA183" s="8"/>
    </row>
    <row r="184" spans="2:53" customFormat="1">
      <c r="B184" s="6"/>
      <c r="C184" s="7">
        <v>2019</v>
      </c>
      <c r="D184" s="16">
        <v>49</v>
      </c>
      <c r="E184" s="17"/>
      <c r="F184" s="16" t="s">
        <v>2</v>
      </c>
      <c r="G184" s="17"/>
      <c r="H184" s="16" t="s">
        <v>2</v>
      </c>
      <c r="I184" s="17"/>
      <c r="J184" s="16" t="s">
        <v>2</v>
      </c>
      <c r="K184" s="17"/>
      <c r="L184" s="16" t="s">
        <v>2</v>
      </c>
      <c r="M184" s="17"/>
      <c r="N184" s="16" t="s">
        <v>2</v>
      </c>
      <c r="O184" s="17"/>
      <c r="P184" s="16" t="s">
        <v>2</v>
      </c>
      <c r="Q184" s="17"/>
      <c r="R184" s="16" t="s">
        <v>2</v>
      </c>
      <c r="S184" s="17"/>
      <c r="T184" s="16" t="s">
        <v>2</v>
      </c>
      <c r="U184" s="17"/>
      <c r="V184" s="16" t="s">
        <v>2</v>
      </c>
      <c r="W184" s="17"/>
      <c r="X184" s="16" t="s">
        <v>2</v>
      </c>
      <c r="Y184" s="17"/>
      <c r="Z184" s="16" t="s">
        <v>2</v>
      </c>
      <c r="AA184" s="17"/>
      <c r="AB184" s="16" t="s">
        <v>2</v>
      </c>
      <c r="AC184" s="17"/>
      <c r="AD184" s="16" t="s">
        <v>2</v>
      </c>
      <c r="AE184" s="17"/>
      <c r="AF184" s="16" t="s">
        <v>2</v>
      </c>
      <c r="AG184" s="17"/>
      <c r="AH184" s="16" t="s">
        <v>2</v>
      </c>
      <c r="AI184" s="17"/>
      <c r="AJ184" s="16" t="s">
        <v>2</v>
      </c>
      <c r="AK184" s="17"/>
      <c r="AL184" s="16" t="s">
        <v>2</v>
      </c>
      <c r="AM184" s="17"/>
      <c r="AN184" s="16" t="s">
        <v>2</v>
      </c>
      <c r="AO184" s="17"/>
      <c r="AP184" s="16" t="s">
        <v>2</v>
      </c>
      <c r="AQ184" s="17"/>
      <c r="AR184" s="16" t="s">
        <v>2</v>
      </c>
      <c r="AS184" s="17"/>
      <c r="AT184" s="16" t="s">
        <v>2</v>
      </c>
      <c r="AU184" s="17"/>
      <c r="AV184" s="16" t="s">
        <v>2</v>
      </c>
      <c r="AW184" s="17"/>
      <c r="AX184" s="16" t="s">
        <v>2</v>
      </c>
      <c r="AY184" s="60"/>
      <c r="AZ184" s="8"/>
      <c r="BA184" s="8"/>
    </row>
    <row r="185" spans="2:53" customFormat="1">
      <c r="B185" s="6" t="s">
        <v>28</v>
      </c>
      <c r="C185" s="7">
        <v>2017</v>
      </c>
      <c r="D185" s="16">
        <v>23238</v>
      </c>
      <c r="E185" s="17"/>
      <c r="F185" s="16" t="s">
        <v>2</v>
      </c>
      <c r="G185" s="17"/>
      <c r="H185" s="16" t="s">
        <v>2</v>
      </c>
      <c r="I185" s="17"/>
      <c r="J185" s="16" t="s">
        <v>2</v>
      </c>
      <c r="K185" s="16"/>
      <c r="L185" s="16" t="s">
        <v>2</v>
      </c>
      <c r="M185" s="17"/>
      <c r="N185" s="16" t="s">
        <v>2</v>
      </c>
      <c r="O185" s="17"/>
      <c r="P185" s="16" t="s">
        <v>2</v>
      </c>
      <c r="Q185" s="17"/>
      <c r="R185" s="16" t="s">
        <v>2</v>
      </c>
      <c r="S185" s="17"/>
      <c r="T185" s="16" t="s">
        <v>2</v>
      </c>
      <c r="U185" s="17"/>
      <c r="V185" s="16" t="s">
        <v>2</v>
      </c>
      <c r="W185" s="17"/>
      <c r="X185" s="16" t="s">
        <v>2</v>
      </c>
      <c r="Y185" s="17"/>
      <c r="Z185" s="16" t="s">
        <v>2</v>
      </c>
      <c r="AA185" s="17"/>
      <c r="AB185" s="16" t="s">
        <v>2</v>
      </c>
      <c r="AC185" s="17"/>
      <c r="AD185" s="16" t="s">
        <v>2</v>
      </c>
      <c r="AE185" s="17"/>
      <c r="AF185" s="16" t="s">
        <v>2</v>
      </c>
      <c r="AG185" s="17"/>
      <c r="AH185" s="16" t="s">
        <v>2</v>
      </c>
      <c r="AI185" s="17"/>
      <c r="AJ185" s="16" t="s">
        <v>2</v>
      </c>
      <c r="AK185" s="17"/>
      <c r="AL185" s="16" t="s">
        <v>2</v>
      </c>
      <c r="AM185" s="17"/>
      <c r="AN185" s="16" t="s">
        <v>2</v>
      </c>
      <c r="AO185" s="17"/>
      <c r="AP185" s="16" t="s">
        <v>2</v>
      </c>
      <c r="AQ185" s="17"/>
      <c r="AR185" s="16" t="s">
        <v>2</v>
      </c>
      <c r="AS185" s="17"/>
      <c r="AT185" s="16" t="s">
        <v>2</v>
      </c>
      <c r="AU185" s="17"/>
      <c r="AV185" s="16" t="s">
        <v>2</v>
      </c>
      <c r="AW185" s="17"/>
      <c r="AX185" s="16" t="s">
        <v>2</v>
      </c>
      <c r="AY185" s="60"/>
      <c r="AZ185" s="8"/>
      <c r="BA185" s="8"/>
    </row>
    <row r="186" spans="2:53" customFormat="1">
      <c r="B186" s="6"/>
      <c r="C186" s="7">
        <v>2018</v>
      </c>
      <c r="D186" s="16">
        <v>38569</v>
      </c>
      <c r="E186" s="17"/>
      <c r="F186" s="16" t="s">
        <v>2</v>
      </c>
      <c r="G186" s="17"/>
      <c r="H186" s="16" t="s">
        <v>2</v>
      </c>
      <c r="I186" s="17"/>
      <c r="J186" s="16" t="s">
        <v>2</v>
      </c>
      <c r="K186" s="65"/>
      <c r="L186" s="16" t="s">
        <v>2</v>
      </c>
      <c r="M186" s="17"/>
      <c r="N186" s="16" t="s">
        <v>2</v>
      </c>
      <c r="O186" s="17"/>
      <c r="P186" s="16" t="s">
        <v>2</v>
      </c>
      <c r="Q186" s="17"/>
      <c r="R186" s="16" t="s">
        <v>2</v>
      </c>
      <c r="S186" s="17"/>
      <c r="T186" s="16" t="s">
        <v>2</v>
      </c>
      <c r="U186" s="17"/>
      <c r="V186" s="16" t="s">
        <v>2</v>
      </c>
      <c r="W186" s="17"/>
      <c r="X186" s="16" t="s">
        <v>2</v>
      </c>
      <c r="Y186" s="17"/>
      <c r="Z186" s="16" t="s">
        <v>2</v>
      </c>
      <c r="AA186" s="17"/>
      <c r="AB186" s="16" t="s">
        <v>2</v>
      </c>
      <c r="AC186" s="17"/>
      <c r="AD186" s="16" t="s">
        <v>2</v>
      </c>
      <c r="AE186" s="17"/>
      <c r="AF186" s="16" t="s">
        <v>2</v>
      </c>
      <c r="AG186" s="17"/>
      <c r="AH186" s="16" t="s">
        <v>2</v>
      </c>
      <c r="AI186" s="17"/>
      <c r="AJ186" s="16" t="s">
        <v>2</v>
      </c>
      <c r="AK186" s="17"/>
      <c r="AL186" s="16" t="s">
        <v>2</v>
      </c>
      <c r="AM186" s="17"/>
      <c r="AN186" s="16" t="s">
        <v>2</v>
      </c>
      <c r="AO186" s="17"/>
      <c r="AP186" s="16" t="s">
        <v>2</v>
      </c>
      <c r="AQ186" s="17"/>
      <c r="AR186" s="16" t="s">
        <v>2</v>
      </c>
      <c r="AS186" s="17"/>
      <c r="AT186" s="16" t="s">
        <v>2</v>
      </c>
      <c r="AU186" s="17"/>
      <c r="AV186" s="16" t="s">
        <v>2</v>
      </c>
      <c r="AW186" s="17"/>
      <c r="AX186" s="16" t="s">
        <v>2</v>
      </c>
      <c r="AY186" s="60"/>
      <c r="AZ186" s="8"/>
      <c r="BA186" s="8"/>
    </row>
    <row r="187" spans="2:53" customFormat="1">
      <c r="B187" s="6"/>
      <c r="C187" s="7">
        <v>2019</v>
      </c>
      <c r="D187" s="16">
        <v>803</v>
      </c>
      <c r="E187" s="17"/>
      <c r="F187" s="16" t="s">
        <v>2</v>
      </c>
      <c r="G187" s="17"/>
      <c r="H187" s="16" t="s">
        <v>2</v>
      </c>
      <c r="I187" s="17"/>
      <c r="J187" s="16" t="s">
        <v>2</v>
      </c>
      <c r="K187" s="16"/>
      <c r="L187" s="16" t="s">
        <v>2</v>
      </c>
      <c r="M187" s="17"/>
      <c r="N187" s="16" t="s">
        <v>2</v>
      </c>
      <c r="O187" s="17"/>
      <c r="P187" s="16" t="s">
        <v>2</v>
      </c>
      <c r="Q187" s="17"/>
      <c r="R187" s="16" t="s">
        <v>2</v>
      </c>
      <c r="S187" s="17"/>
      <c r="T187" s="16" t="s">
        <v>2</v>
      </c>
      <c r="U187" s="17"/>
      <c r="V187" s="16" t="s">
        <v>2</v>
      </c>
      <c r="W187" s="17"/>
      <c r="X187" s="16" t="s">
        <v>2</v>
      </c>
      <c r="Y187" s="17"/>
      <c r="Z187" s="16" t="s">
        <v>2</v>
      </c>
      <c r="AA187" s="17"/>
      <c r="AB187" s="16" t="s">
        <v>2</v>
      </c>
      <c r="AC187" s="17"/>
      <c r="AD187" s="16" t="s">
        <v>2</v>
      </c>
      <c r="AE187" s="17"/>
      <c r="AF187" s="16" t="s">
        <v>2</v>
      </c>
      <c r="AG187" s="17"/>
      <c r="AH187" s="16" t="s">
        <v>2</v>
      </c>
      <c r="AI187" s="17"/>
      <c r="AJ187" s="16" t="s">
        <v>2</v>
      </c>
      <c r="AK187" s="17"/>
      <c r="AL187" s="16" t="s">
        <v>2</v>
      </c>
      <c r="AM187" s="17"/>
      <c r="AN187" s="16" t="s">
        <v>2</v>
      </c>
      <c r="AO187" s="17"/>
      <c r="AP187" s="16" t="s">
        <v>2</v>
      </c>
      <c r="AQ187" s="17"/>
      <c r="AR187" s="16" t="s">
        <v>2</v>
      </c>
      <c r="AS187" s="17"/>
      <c r="AT187" s="16" t="s">
        <v>2</v>
      </c>
      <c r="AU187" s="17"/>
      <c r="AV187" s="16" t="s">
        <v>2</v>
      </c>
      <c r="AW187" s="17"/>
      <c r="AX187" s="16" t="s">
        <v>2</v>
      </c>
      <c r="AY187" s="60"/>
      <c r="AZ187" s="8"/>
      <c r="BA187" s="8"/>
    </row>
    <row r="188" spans="2:53" customFormat="1">
      <c r="B188" s="6"/>
      <c r="C188" s="7">
        <v>2020</v>
      </c>
      <c r="D188" s="16">
        <v>12136</v>
      </c>
      <c r="E188" s="17"/>
      <c r="F188" s="16" t="s">
        <v>2</v>
      </c>
      <c r="G188" s="17"/>
      <c r="H188" s="16" t="s">
        <v>2</v>
      </c>
      <c r="I188" s="17"/>
      <c r="J188" s="16">
        <v>7</v>
      </c>
      <c r="K188" s="16"/>
      <c r="L188" s="16" t="s">
        <v>2</v>
      </c>
      <c r="M188" s="17"/>
      <c r="N188" s="16">
        <v>1</v>
      </c>
      <c r="O188" s="17"/>
      <c r="P188" s="16">
        <v>1</v>
      </c>
      <c r="Q188" s="17"/>
      <c r="R188" s="16" t="s">
        <v>3</v>
      </c>
      <c r="S188" s="17"/>
      <c r="T188" s="16">
        <v>7</v>
      </c>
      <c r="U188" s="17"/>
      <c r="V188" s="16"/>
      <c r="W188" s="17"/>
      <c r="X188" s="16">
        <v>2</v>
      </c>
      <c r="Y188" s="17"/>
      <c r="Z188" s="16" t="s">
        <v>2</v>
      </c>
      <c r="AA188" s="17"/>
      <c r="AB188" s="16" t="s">
        <v>2</v>
      </c>
      <c r="AC188" s="17"/>
      <c r="AD188" s="16" t="s">
        <v>3</v>
      </c>
      <c r="AE188" s="17"/>
      <c r="AF188" s="16" t="s">
        <v>2</v>
      </c>
      <c r="AG188" s="17"/>
      <c r="AH188" s="16" t="s">
        <v>2</v>
      </c>
      <c r="AI188" s="17"/>
      <c r="AJ188" s="16" t="s">
        <v>2</v>
      </c>
      <c r="AK188" s="17"/>
      <c r="AL188" s="16" t="s">
        <v>2</v>
      </c>
      <c r="AM188" s="17"/>
      <c r="AN188" s="16">
        <v>6</v>
      </c>
      <c r="AO188" s="17"/>
      <c r="AP188" s="16" t="s">
        <v>3</v>
      </c>
      <c r="AQ188" s="17"/>
      <c r="AR188" s="16" t="s">
        <v>3</v>
      </c>
      <c r="AS188" s="17"/>
      <c r="AT188" s="16" t="s">
        <v>3</v>
      </c>
      <c r="AU188" s="17"/>
      <c r="AV188" s="16" t="s">
        <v>2</v>
      </c>
      <c r="AW188" s="17"/>
      <c r="AX188" s="16" t="s">
        <v>2</v>
      </c>
      <c r="AY188" s="60"/>
      <c r="AZ188" s="8"/>
      <c r="BA188" s="8"/>
    </row>
    <row r="189" spans="2:53" s="8" customFormat="1">
      <c r="B189" s="6"/>
      <c r="C189" s="7">
        <v>2021</v>
      </c>
      <c r="D189" s="16">
        <v>36253</v>
      </c>
      <c r="E189" s="16"/>
      <c r="F189" s="16" t="s">
        <v>2</v>
      </c>
      <c r="G189" s="16"/>
      <c r="H189" s="16" t="s">
        <v>2</v>
      </c>
      <c r="I189" s="16"/>
      <c r="J189" s="16">
        <v>2</v>
      </c>
      <c r="K189" s="16"/>
      <c r="L189" s="16" t="s">
        <v>2</v>
      </c>
      <c r="M189" s="16"/>
      <c r="N189" s="16" t="s">
        <v>2</v>
      </c>
      <c r="O189" s="16"/>
      <c r="P189" s="16" t="s">
        <v>2</v>
      </c>
      <c r="Q189" s="16"/>
      <c r="R189" s="16" t="s">
        <v>2</v>
      </c>
      <c r="S189" s="16"/>
      <c r="T189" s="16" t="s">
        <v>2</v>
      </c>
      <c r="U189" s="16"/>
      <c r="V189" s="16" t="s">
        <v>2</v>
      </c>
      <c r="W189" s="16"/>
      <c r="X189" s="16" t="s">
        <v>2</v>
      </c>
      <c r="Y189" s="16"/>
      <c r="Z189" s="16" t="s">
        <v>2</v>
      </c>
      <c r="AA189" s="16"/>
      <c r="AB189" s="16" t="s">
        <v>2</v>
      </c>
      <c r="AC189" s="16"/>
      <c r="AD189" s="16" t="s">
        <v>2</v>
      </c>
      <c r="AE189" s="16"/>
      <c r="AF189" s="16" t="s">
        <v>2</v>
      </c>
      <c r="AG189" s="16"/>
      <c r="AH189" s="16" t="s">
        <v>2</v>
      </c>
      <c r="AI189" s="16"/>
      <c r="AJ189" s="16" t="s">
        <v>2</v>
      </c>
      <c r="AK189" s="16"/>
      <c r="AL189" s="16" t="s">
        <v>2</v>
      </c>
      <c r="AM189" s="16"/>
      <c r="AN189" s="16">
        <v>4236</v>
      </c>
      <c r="AO189" s="16"/>
      <c r="AP189" s="16" t="s">
        <v>2</v>
      </c>
      <c r="AQ189" s="16"/>
      <c r="AR189" s="16" t="s">
        <v>2</v>
      </c>
      <c r="AS189" s="16"/>
      <c r="AT189" s="16" t="s">
        <v>2</v>
      </c>
      <c r="AU189" s="16"/>
      <c r="AV189" s="16" t="s">
        <v>2</v>
      </c>
      <c r="AW189" s="16"/>
      <c r="AX189" s="16" t="s">
        <v>2</v>
      </c>
      <c r="AY189" s="60"/>
    </row>
    <row r="190" spans="2:53" customFormat="1">
      <c r="B190" s="98" t="s">
        <v>45</v>
      </c>
      <c r="C190" s="5">
        <v>2017</v>
      </c>
      <c r="D190" s="11">
        <f>SUM(D149,D153,D160,D165,D179,D185,D176)</f>
        <v>88185</v>
      </c>
      <c r="E190" s="11"/>
      <c r="F190" s="11">
        <f>SUM(F147)</f>
        <v>0</v>
      </c>
      <c r="G190" s="11"/>
      <c r="H190" s="11">
        <f>SUM(H149,H153,H160,H165,H179,H185,H176)</f>
        <v>0</v>
      </c>
      <c r="I190" s="11"/>
      <c r="J190" s="11">
        <f>SUM(J149,J153,J160,J165,J179,J185,J176)</f>
        <v>0</v>
      </c>
      <c r="K190" s="12"/>
      <c r="L190" s="11">
        <f>SUM(L149,L153,L160,L165,L179,L185,L176)</f>
        <v>0</v>
      </c>
      <c r="M190" s="11"/>
      <c r="N190" s="11">
        <f>SUM(N149,N153,N160,N165,N179,N185,N176)</f>
        <v>0</v>
      </c>
      <c r="O190" s="11"/>
      <c r="P190" s="11">
        <f>SUM(P149,P153,P160,P165,P179,P185,P176)</f>
        <v>0</v>
      </c>
      <c r="Q190" s="11"/>
      <c r="R190" s="11">
        <f>SUM(R149,R153,R160,R165,R179,R185,R176)</f>
        <v>0</v>
      </c>
      <c r="S190" s="11"/>
      <c r="T190" s="11">
        <f>SUM(T149,T153,T160,T165,T179,T185,T176)</f>
        <v>3</v>
      </c>
      <c r="U190" s="11"/>
      <c r="V190" s="11">
        <f>SUM(V149,V153,V160,V165,V179,V185,V176)</f>
        <v>0</v>
      </c>
      <c r="W190" s="11"/>
      <c r="X190" s="11">
        <f>SUM(X149,X153,X160,X165,X179,X185,X176)</f>
        <v>0</v>
      </c>
      <c r="Y190" s="11"/>
      <c r="Z190" s="11">
        <f>SUM(Z149,Z153,Z160,Z165,Z179,Z185,Z176)</f>
        <v>0</v>
      </c>
      <c r="AA190" s="11"/>
      <c r="AB190" s="11">
        <f>SUM(AB149,AB153,AB160,AB165,AB179,AB185,AB176)</f>
        <v>0</v>
      </c>
      <c r="AC190" s="11"/>
      <c r="AD190" s="11">
        <f>SUM(AD149,AD153,AD160,AD165,AD179,AD185,AD176)</f>
        <v>0</v>
      </c>
      <c r="AE190" s="11"/>
      <c r="AF190" s="11">
        <f>SUM(AF149,AF153,AF160,AF165,AF179,AF185,AF176)</f>
        <v>0</v>
      </c>
      <c r="AG190" s="11"/>
      <c r="AH190" s="11">
        <f>SUM(AH149,AH153,AH160,AH165,AH179,AH185,AH176)</f>
        <v>0</v>
      </c>
      <c r="AI190" s="11"/>
      <c r="AJ190" s="11">
        <f>SUM(AJ149,AJ153,AJ160,AJ165,AJ179,AJ185,AJ176)</f>
        <v>0</v>
      </c>
      <c r="AK190" s="11"/>
      <c r="AL190" s="11">
        <f>SUM(AL149,AL153,AL160,AL165,AL179,AL185,AL176)</f>
        <v>0</v>
      </c>
      <c r="AM190" s="11"/>
      <c r="AN190" s="11">
        <f>SUM(AN149,AN153,AN160,AN165,AN179,AN185,AN176)</f>
        <v>0</v>
      </c>
      <c r="AO190" s="11"/>
      <c r="AP190" s="11">
        <f>SUM(AP149,AP153,AP160,AP165,AP179,AP185,AP176)</f>
        <v>0</v>
      </c>
      <c r="AQ190" s="11"/>
      <c r="AR190" s="11">
        <f>SUM(AR149,AR153,AR160,AR165,AR179,AR185,AR176)</f>
        <v>4</v>
      </c>
      <c r="AS190" s="11"/>
      <c r="AT190" s="11">
        <f>SUM(AT149,AT153,AT160,AT165,AT179,AT185,AT176)</f>
        <v>0</v>
      </c>
      <c r="AU190" s="11"/>
      <c r="AV190" s="11">
        <f>SUM(AV149,AV153,AV160,AV165,AV179,AV185,AV176)</f>
        <v>0</v>
      </c>
      <c r="AW190" s="11"/>
      <c r="AX190" s="11">
        <f>SUM(AX149,AX153,AX160,AX165,AX179,AX185,AX176)</f>
        <v>0</v>
      </c>
      <c r="AY190" s="58"/>
      <c r="AZ190" s="8"/>
      <c r="BA190" s="8"/>
    </row>
    <row r="191" spans="2:53" customFormat="1">
      <c r="B191" s="98" t="s">
        <v>45</v>
      </c>
      <c r="C191" s="5">
        <v>2018</v>
      </c>
      <c r="D191" s="11">
        <f>SUM(D150,D154,D161,D166,D170,D174,D180,D183,D186,D158,D177)</f>
        <v>107417</v>
      </c>
      <c r="E191" s="11"/>
      <c r="F191" s="11">
        <f>SUM(F150,F154,F161,F166,F170,F174,F180,F183,F186,F158,F177)</f>
        <v>0</v>
      </c>
      <c r="G191" s="11"/>
      <c r="H191" s="11">
        <f>SUM(H150,H154,H161,H166,H170,H174,H180,H183,H186,H158,H177)</f>
        <v>0</v>
      </c>
      <c r="I191" s="11"/>
      <c r="J191" s="11">
        <f>SUM(J150,J154,J161,J166,J170,J174,J180,J183,J186,J158,J177)</f>
        <v>0</v>
      </c>
      <c r="K191" s="11"/>
      <c r="L191" s="11">
        <f>SUM(L150,L154,L161,L166,L170,L174,L180,L183,L186,L158,L177)</f>
        <v>0</v>
      </c>
      <c r="M191" s="11"/>
      <c r="N191" s="11">
        <f>SUM(N150,N154,N161,N166,N170,N174,N180,N183,N186,N158,N177)</f>
        <v>0</v>
      </c>
      <c r="O191" s="11"/>
      <c r="P191" s="11">
        <f>SUM(P150,P154,P161,P166,P170,P174,P180,P183,P186,P158,P177)</f>
        <v>0</v>
      </c>
      <c r="Q191" s="11"/>
      <c r="R191" s="11">
        <f>SUM(R150,R154,R161,R166,R170,R174,R180,R183,R186,R158,R177)</f>
        <v>0</v>
      </c>
      <c r="S191" s="11"/>
      <c r="T191" s="11">
        <f>SUM(T150,T154,T161,T166,T170,T174,T180,T183,T186,T158,T177)</f>
        <v>0</v>
      </c>
      <c r="U191" s="11"/>
      <c r="V191" s="11">
        <f>SUM(V150,V154,V161,V166,V170,V174,V180,V183,V186,V158,V177)</f>
        <v>0</v>
      </c>
      <c r="W191" s="11"/>
      <c r="X191" s="11">
        <f>SUM(X150,X154,X161,X166,X170,X174,X180,X183,X186,X158,X177)</f>
        <v>0</v>
      </c>
      <c r="Y191" s="11"/>
      <c r="Z191" s="11">
        <f>SUM(Z150,Z154,Z161,Z166,Z170,Z174,Z180,Z183,Z186,Z158,Z177)</f>
        <v>0</v>
      </c>
      <c r="AA191" s="11"/>
      <c r="AB191" s="11">
        <f>SUM(AB150,AB154,AB161,AB166,AB170,AB174,AB180,AB183,AB186,AB158,AB177)</f>
        <v>0</v>
      </c>
      <c r="AC191" s="11"/>
      <c r="AD191" s="11">
        <f>SUM(AD150,AD154,AD161,AD166,AD170,AD174,AD180,AD183,AD186,AD158,AD177)</f>
        <v>0</v>
      </c>
      <c r="AE191" s="11"/>
      <c r="AF191" s="11">
        <f>SUM(AF150,AF154,AF161,AF166,AF170,AF174,AF180,AF183,AF186,AF158,AF177)</f>
        <v>0</v>
      </c>
      <c r="AG191" s="11"/>
      <c r="AH191" s="11">
        <f>SUM(AH150,AH154,AH161,AH166,AH170,AH174,AH180,AH183,AH186,AH158,AH177)</f>
        <v>0</v>
      </c>
      <c r="AI191" s="11"/>
      <c r="AJ191" s="11">
        <f>SUM(AJ150,AJ154,AJ161,AJ166,AJ170,AJ174,AJ180,AJ183,AJ186,AJ158,AJ177)</f>
        <v>0</v>
      </c>
      <c r="AK191" s="11"/>
      <c r="AL191" s="11">
        <f>SUM(AL150,AL154,AL161,AL166,AL170,AL174,AL180,AL183,AL186,AL158,AL177)</f>
        <v>11048</v>
      </c>
      <c r="AM191" s="11"/>
      <c r="AN191" s="11">
        <f>SUM(AN150,AN154,AN161,AN166,AN170,AN174,AN180,AN183,AN186,AN158,AN177)</f>
        <v>926</v>
      </c>
      <c r="AO191" s="11"/>
      <c r="AP191" s="11">
        <f>SUM(AP150,AP154,AP161,AP166,AP170,AP174,AP180,AP183,AP186,AP158,AP177)</f>
        <v>0</v>
      </c>
      <c r="AQ191" s="11"/>
      <c r="AR191" s="11">
        <f>SUM(AR150,AR154,AR161,AR166,AR170,AR174,AR180,AR183,AR186,AR158,AR177)</f>
        <v>0</v>
      </c>
      <c r="AS191" s="11"/>
      <c r="AT191" s="11">
        <f>SUM(AT150,AT154,AT161,AT166,AT170,AT174,AT180,AT183,AT186,AT158,AT177)</f>
        <v>51</v>
      </c>
      <c r="AU191" s="11"/>
      <c r="AV191" s="11">
        <f>SUM(AV150,AV154,AV161,AV166,AV170,AV174,AV180,AV183,AV186,AV158,AV177)</f>
        <v>0</v>
      </c>
      <c r="AW191" s="11"/>
      <c r="AX191" s="11">
        <f>SUM(AX150,AX154,AX161,AX166,AX170,AX174,AX180,AX183,AX186,AX158,AX177)</f>
        <v>0</v>
      </c>
      <c r="AY191" s="58"/>
      <c r="AZ191" s="8"/>
      <c r="BA191" s="8"/>
    </row>
    <row r="192" spans="2:53" customFormat="1">
      <c r="B192" s="98" t="s">
        <v>45</v>
      </c>
      <c r="C192" s="5">
        <v>2019</v>
      </c>
      <c r="D192" s="11">
        <f>SUM(D151,D162,D167,D169,D173,D181,D184,D187,D178)</f>
        <v>35794</v>
      </c>
      <c r="E192" s="11"/>
      <c r="F192" s="11">
        <f>SUM(F151,F162,F167,F169,F173,F181,F184,F187,F178)</f>
        <v>0</v>
      </c>
      <c r="G192" s="11"/>
      <c r="H192" s="11">
        <f>SUM(H151,H162,H167,H169,H173,H181,H184,H187,H178)</f>
        <v>0</v>
      </c>
      <c r="I192" s="11"/>
      <c r="J192" s="11">
        <f>SUM(J151,J162,J167,J169,J173,J181,J184,J187,J178)</f>
        <v>80</v>
      </c>
      <c r="K192" s="59"/>
      <c r="L192" s="11">
        <f>SUM(L151,L162,L167,L169,L173,L181,L184,L187,L178)</f>
        <v>0</v>
      </c>
      <c r="M192" s="11"/>
      <c r="N192" s="11">
        <f>SUM(N151,N162,N167,N169,N173,N181,N184,N187,N178)</f>
        <v>0</v>
      </c>
      <c r="O192" s="11"/>
      <c r="P192" s="11">
        <f>SUM(P151,P162,P167,P169,P173,P181,P184,P187,P178)</f>
        <v>0</v>
      </c>
      <c r="Q192" s="11"/>
      <c r="R192" s="11">
        <f>SUM(R151,R162,R167,R169,R173,R181,R184,R187,R178)</f>
        <v>0</v>
      </c>
      <c r="S192" s="11"/>
      <c r="T192" s="11">
        <f>SUM(T151,T162,T167,T169,T173,T181,T184,T187,T178)</f>
        <v>0</v>
      </c>
      <c r="U192" s="11"/>
      <c r="V192" s="11">
        <f>SUM(V151,V162,V167,V169,V173,V181,V184,V187,V178)</f>
        <v>0</v>
      </c>
      <c r="W192" s="11"/>
      <c r="X192" s="11">
        <f>SUM(X151,X162,X167,X169,X173,X181,X184,X187,X178)</f>
        <v>0</v>
      </c>
      <c r="Y192" s="11"/>
      <c r="Z192" s="11">
        <f>SUM(Z151,Z162,Z167,Z169,Z173,Z181,Z184,Z187,Z178)</f>
        <v>0</v>
      </c>
      <c r="AA192" s="11"/>
      <c r="AB192" s="11">
        <f>SUM(AB151,AB162,AB167,AB169,AB173,AB181,AB184,AB187,AB178)</f>
        <v>0</v>
      </c>
      <c r="AC192" s="11"/>
      <c r="AD192" s="11">
        <f>SUM(AD151,AD162,AD167,AD169,AD173,AD181,AD184,AD187,AD178)</f>
        <v>0</v>
      </c>
      <c r="AE192" s="11"/>
      <c r="AF192" s="11">
        <f>SUM(AF151,AF162,AF167,AF169,AF173,AF181,AF184,AF187,AF178)</f>
        <v>0</v>
      </c>
      <c r="AG192" s="11"/>
      <c r="AH192" s="11">
        <f>SUM(AH151,AH162,AH167,AH169,AH173,AH181,AH184,AH187,AH178)</f>
        <v>0</v>
      </c>
      <c r="AI192" s="11"/>
      <c r="AJ192" s="11">
        <f>SUM(AJ151,AJ162,AJ167,AJ169,AJ173,AJ181,AJ184,AJ187,AJ178)</f>
        <v>0</v>
      </c>
      <c r="AK192" s="11"/>
      <c r="AL192" s="11">
        <f>SUM(AL151,AL162,AL167,AL169,AL173,AL181,AL184,AL187,AL178)</f>
        <v>0</v>
      </c>
      <c r="AM192" s="11"/>
      <c r="AN192" s="11">
        <f>SUM(AN151,AN162,AN167,AN169,AN173,AN181,AN184,AN187,AN178)</f>
        <v>0</v>
      </c>
      <c r="AO192" s="11"/>
      <c r="AP192" s="11">
        <f>SUM(AP151,AP162,AP167,AP169,AP173,AP181,AP184,AP187,AP178)</f>
        <v>0</v>
      </c>
      <c r="AQ192" s="11"/>
      <c r="AR192" s="11">
        <f>SUM(AR151,AR162,AR167,AR169,AR173,AR181,AR184,AR187,AR178)</f>
        <v>4850</v>
      </c>
      <c r="AS192" s="11"/>
      <c r="AT192" s="11">
        <f>SUM(AT151,AT162,AT167,AT169,AT173,AT181,AT184,AT187,AT178)</f>
        <v>0</v>
      </c>
      <c r="AU192" s="11"/>
      <c r="AV192" s="11">
        <f>SUM(AV151,AV162,AV167,AV169,AV173,AV181,AV184,AV187,AV178)</f>
        <v>440</v>
      </c>
      <c r="AW192" s="11"/>
      <c r="AX192" s="11">
        <v>0</v>
      </c>
      <c r="AY192" s="58"/>
      <c r="AZ192" s="8"/>
      <c r="BA192" s="8"/>
    </row>
    <row r="193" spans="1:53" customFormat="1">
      <c r="B193" s="98" t="s">
        <v>45</v>
      </c>
      <c r="C193" s="5">
        <v>2020</v>
      </c>
      <c r="D193" s="11">
        <f>SUM(D152,D155,D163,D168,D171,D172,D182,D188,D159)</f>
        <v>49860</v>
      </c>
      <c r="E193" s="11"/>
      <c r="F193" s="11">
        <f>SUM(F152,F155,F163,F168,F171,F172,F188,F159)</f>
        <v>0</v>
      </c>
      <c r="G193" s="11"/>
      <c r="H193" s="11">
        <f>SUM(H152,H155,H163,H168,H171,H172,H188,H159)</f>
        <v>0</v>
      </c>
      <c r="I193" s="11"/>
      <c r="J193" s="11">
        <f>SUM(J152,J155,J163,J168,J171,J172,J188,J159)</f>
        <v>7</v>
      </c>
      <c r="K193" s="11"/>
      <c r="L193" s="11">
        <f>SUM(L152,L155,L163,L168,L171,L172,L188,L159)</f>
        <v>0</v>
      </c>
      <c r="M193" s="11"/>
      <c r="N193" s="11">
        <f>SUM(N152,N155,N163,N168,N171,N172,N188,N159)</f>
        <v>1</v>
      </c>
      <c r="O193" s="11"/>
      <c r="P193" s="11">
        <f>SUM(P152,P155,P163,P168,P171,P172,P188,P159)</f>
        <v>1</v>
      </c>
      <c r="Q193" s="11"/>
      <c r="R193" s="11">
        <f>SUM(R152,R155,R163,R168,R171,R172,R188,R159)</f>
        <v>0</v>
      </c>
      <c r="S193" s="11"/>
      <c r="T193" s="11">
        <f>SUM(T152,T155,T163,T168,T171,T172,T188,T159)</f>
        <v>7</v>
      </c>
      <c r="U193" s="11"/>
      <c r="V193" s="11">
        <f>SUM(V152,V155,V163,V168,V171,V172,V188,V159)</f>
        <v>0</v>
      </c>
      <c r="W193" s="11"/>
      <c r="X193" s="11">
        <f>SUM(X152,X155,X163,X168,X171,X172,X188,X159)</f>
        <v>2</v>
      </c>
      <c r="Y193" s="11"/>
      <c r="Z193" s="11">
        <f>SUM(Z152,Z155,Z163,Z168,Z171,Z172,Z188,Z159)</f>
        <v>0</v>
      </c>
      <c r="AA193" s="11"/>
      <c r="AB193" s="11">
        <f>SUM(AB152,AB155,AB163,AB168,AB171,AB172,AB188,AB159)</f>
        <v>0</v>
      </c>
      <c r="AC193" s="11"/>
      <c r="AD193" s="11">
        <f>SUM(AD152,AD155,AD163,AD168,AD171,AD172,AD188,AD159)</f>
        <v>0</v>
      </c>
      <c r="AE193" s="11"/>
      <c r="AF193" s="11">
        <f>SUM(AF152,AF155,AF163,AF168,AF171,AF172,AF188,AF159)</f>
        <v>0</v>
      </c>
      <c r="AG193" s="11"/>
      <c r="AH193" s="11">
        <f>SUM(AH152,AH155,AH163,AH168,AH171,AH172,AH188,AH159)</f>
        <v>0</v>
      </c>
      <c r="AI193" s="11"/>
      <c r="AJ193" s="11">
        <f>SUM(AJ152,AJ155,AJ163,AJ168,AJ171,AJ172,AJ188,AJ159)</f>
        <v>0</v>
      </c>
      <c r="AK193" s="11"/>
      <c r="AL193" s="11">
        <f>SUM(AL152,AL155,AL163,AL168,AL171,AL172,AL188,AL159)</f>
        <v>0</v>
      </c>
      <c r="AM193" s="11"/>
      <c r="AN193" s="11">
        <f>SUM(AN152,AN155,AN163,AN168,AN171,AN172,AN188,AN159)</f>
        <v>126</v>
      </c>
      <c r="AO193" s="11"/>
      <c r="AP193" s="11">
        <f>SUM(AP152,AP155,AP163,AP168,AP171,AP172,AP188,AP159)</f>
        <v>0</v>
      </c>
      <c r="AQ193" s="11"/>
      <c r="AR193" s="11">
        <f>SUM(AR152,AR155,AR163,AR168,AR171,AR172,AR188,AR159)</f>
        <v>0</v>
      </c>
      <c r="AS193" s="11"/>
      <c r="AT193" s="11">
        <f>SUM(AT152,AT155,AT163,AT168,AT171,AT172,AT188,AT159)</f>
        <v>0</v>
      </c>
      <c r="AU193" s="11"/>
      <c r="AV193" s="11">
        <f>SUM(AV152,AV155,AV163,AV168,AV171,AV172,AV188,AV159)</f>
        <v>0</v>
      </c>
      <c r="AW193" s="11"/>
      <c r="AX193" s="11">
        <f>SUM(AX152,AX155,AX163,AX168,AX171,AX172,AX188,AX159)</f>
        <v>400</v>
      </c>
      <c r="AY193" s="58"/>
      <c r="AZ193" s="8"/>
      <c r="BA193" s="8"/>
    </row>
    <row r="194" spans="1:53" s="8" customFormat="1" ht="13.5" thickBot="1">
      <c r="B194" s="98" t="s">
        <v>45</v>
      </c>
      <c r="C194" s="5">
        <v>2021</v>
      </c>
      <c r="D194" s="11">
        <f>SUM(D156,D157,D164,D175,D189)</f>
        <v>36253</v>
      </c>
      <c r="E194" s="11"/>
      <c r="F194" s="11">
        <f>SUM(F156,F157,F164,F175,F189)</f>
        <v>0</v>
      </c>
      <c r="G194" s="11"/>
      <c r="H194" s="11">
        <f>SUM(H156,H157,H164,H175,H189)</f>
        <v>0</v>
      </c>
      <c r="I194" s="11"/>
      <c r="J194" s="11">
        <f>SUM(J156,J157,J164,J175,J189)</f>
        <v>2</v>
      </c>
      <c r="K194" s="11"/>
      <c r="L194" s="11">
        <f>SUM(L156,L157,L164,L175,L189)</f>
        <v>0</v>
      </c>
      <c r="M194" s="11"/>
      <c r="N194" s="11">
        <f>SUM(N156,N157,N164,N175,N189)</f>
        <v>0</v>
      </c>
      <c r="O194" s="11"/>
      <c r="P194" s="11">
        <f>SUM(P156,P157,P164,P175,P189)</f>
        <v>0</v>
      </c>
      <c r="Q194" s="11"/>
      <c r="R194" s="11">
        <f>SUM(R156,R157,R164,R175,R189)</f>
        <v>0</v>
      </c>
      <c r="S194" s="11"/>
      <c r="T194" s="11">
        <f>SUM(T156,T157,T164,T175,T189)</f>
        <v>0</v>
      </c>
      <c r="U194" s="11"/>
      <c r="V194" s="11">
        <f>SUM(V156,V157,V164,V175,V189)</f>
        <v>0</v>
      </c>
      <c r="W194" s="11"/>
      <c r="X194" s="11">
        <f>SUM(X156,X157,X164,X175,X189)</f>
        <v>0</v>
      </c>
      <c r="Y194" s="11"/>
      <c r="Z194" s="11">
        <f>SUM(Z156,Z157,Z164,Z175,Z189)</f>
        <v>0</v>
      </c>
      <c r="AA194" s="11"/>
      <c r="AB194" s="11">
        <f>SUM(AB156,AB157,AB164,AB175,AB189)</f>
        <v>0</v>
      </c>
      <c r="AC194" s="11"/>
      <c r="AD194" s="11">
        <f>SUM(AD156,AD157,AD164,AD175,AD189)</f>
        <v>0</v>
      </c>
      <c r="AE194" s="11"/>
      <c r="AF194" s="11">
        <f>SUM(AF156,AF157,AF164,AF175,AF189)</f>
        <v>0</v>
      </c>
      <c r="AG194" s="11"/>
      <c r="AH194" s="11">
        <f>SUM(AH156,AH157,AH164,AH175,AH189)</f>
        <v>0</v>
      </c>
      <c r="AI194" s="11"/>
      <c r="AJ194" s="11">
        <f>SUM(AJ156,AJ157,AJ164,AJ175,AJ189)</f>
        <v>0</v>
      </c>
      <c r="AK194" s="11"/>
      <c r="AL194" s="11">
        <f>SUM(AL156,AL157,AL164,AL175,AL189)</f>
        <v>0</v>
      </c>
      <c r="AM194" s="11"/>
      <c r="AN194" s="11">
        <f>SUM(AN156,AN157,AN164,AN175,AN189)</f>
        <v>4261</v>
      </c>
      <c r="AO194" s="11"/>
      <c r="AP194" s="11">
        <f>SUM(AP156,AP157,AP164,AP175,AP189)</f>
        <v>0</v>
      </c>
      <c r="AQ194" s="11"/>
      <c r="AR194" s="11">
        <f>SUM(AR156,AR157,AR164,AR175,AR189)</f>
        <v>0</v>
      </c>
      <c r="AS194" s="11"/>
      <c r="AT194" s="11">
        <f>SUM(AT156,AT157,AT164,AT175,AT189)</f>
        <v>0</v>
      </c>
      <c r="AU194" s="11"/>
      <c r="AV194" s="11">
        <f>SUM(AV156,AV157,AV164,AV175,AV189)</f>
        <v>0</v>
      </c>
      <c r="AW194" s="11"/>
      <c r="AX194" s="11">
        <f>SUM(AX156,AX157,AX164,AX175,AX189)</f>
        <v>0</v>
      </c>
      <c r="AY194" s="58"/>
    </row>
    <row r="195" spans="1:53" customFormat="1" ht="23.1" customHeight="1">
      <c r="B195" s="28" t="s">
        <v>25</v>
      </c>
      <c r="C195" s="39"/>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8"/>
      <c r="AZ195" s="8"/>
      <c r="BA195" s="8"/>
    </row>
    <row r="196" spans="1:53" customFormat="1" ht="27" customHeight="1">
      <c r="B196" s="88" t="s">
        <v>82</v>
      </c>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1"/>
      <c r="AZ196" s="8"/>
      <c r="BA196" s="8"/>
    </row>
    <row r="197" spans="1:53" customFormat="1">
      <c r="B197" s="14" t="s">
        <v>96</v>
      </c>
      <c r="C197" s="15">
        <v>2017</v>
      </c>
      <c r="D197" s="16" t="s">
        <v>2</v>
      </c>
      <c r="E197" s="17"/>
      <c r="F197" s="16" t="s">
        <v>2</v>
      </c>
      <c r="G197" s="17"/>
      <c r="H197" s="16" t="s">
        <v>2</v>
      </c>
      <c r="I197" s="17"/>
      <c r="J197" s="16">
        <v>9</v>
      </c>
      <c r="K197" s="16"/>
      <c r="L197" s="16" t="s">
        <v>2</v>
      </c>
      <c r="M197" s="17"/>
      <c r="N197" s="16" t="s">
        <v>2</v>
      </c>
      <c r="O197" s="17"/>
      <c r="P197" s="16" t="s">
        <v>2</v>
      </c>
      <c r="Q197" s="17"/>
      <c r="R197" s="16" t="s">
        <v>2</v>
      </c>
      <c r="S197" s="17"/>
      <c r="T197" s="16" t="s">
        <v>2</v>
      </c>
      <c r="U197" s="17"/>
      <c r="V197" s="16" t="s">
        <v>2</v>
      </c>
      <c r="W197" s="17"/>
      <c r="X197" s="16" t="s">
        <v>2</v>
      </c>
      <c r="Y197" s="17"/>
      <c r="Z197" s="16" t="s">
        <v>2</v>
      </c>
      <c r="AA197" s="17"/>
      <c r="AB197" s="16" t="s">
        <v>2</v>
      </c>
      <c r="AC197" s="17"/>
      <c r="AD197" s="16" t="s">
        <v>2</v>
      </c>
      <c r="AE197" s="17"/>
      <c r="AF197" s="16" t="s">
        <v>2</v>
      </c>
      <c r="AG197" s="17"/>
      <c r="AH197" s="16" t="s">
        <v>2</v>
      </c>
      <c r="AI197" s="17"/>
      <c r="AJ197" s="16" t="s">
        <v>2</v>
      </c>
      <c r="AK197" s="17"/>
      <c r="AL197" s="16" t="s">
        <v>2</v>
      </c>
      <c r="AM197" s="17"/>
      <c r="AN197" s="16" t="s">
        <v>2</v>
      </c>
      <c r="AO197" s="17"/>
      <c r="AP197" s="16" t="s">
        <v>2</v>
      </c>
      <c r="AQ197" s="17"/>
      <c r="AR197" s="16" t="s">
        <v>2</v>
      </c>
      <c r="AS197" s="17"/>
      <c r="AT197" s="16" t="s">
        <v>2</v>
      </c>
      <c r="AU197" s="17"/>
      <c r="AV197" s="16" t="s">
        <v>2</v>
      </c>
      <c r="AW197" s="17"/>
      <c r="AX197" s="16" t="s">
        <v>2</v>
      </c>
      <c r="AY197" s="21"/>
      <c r="AZ197" s="8"/>
      <c r="BA197" s="8"/>
    </row>
    <row r="198" spans="1:53" customFormat="1">
      <c r="B198" s="14"/>
      <c r="C198" s="15">
        <v>2018</v>
      </c>
      <c r="D198" s="16">
        <v>46</v>
      </c>
      <c r="E198" s="17"/>
      <c r="F198" s="16" t="s">
        <v>2</v>
      </c>
      <c r="G198" s="17"/>
      <c r="H198" s="16" t="s">
        <v>2</v>
      </c>
      <c r="I198" s="17"/>
      <c r="J198" s="16">
        <v>5</v>
      </c>
      <c r="K198" s="16"/>
      <c r="L198" s="16" t="s">
        <v>2</v>
      </c>
      <c r="M198" s="17"/>
      <c r="N198" s="16" t="s">
        <v>2</v>
      </c>
      <c r="O198" s="17"/>
      <c r="P198" s="16" t="s">
        <v>2</v>
      </c>
      <c r="Q198" s="17"/>
      <c r="R198" s="16" t="s">
        <v>2</v>
      </c>
      <c r="S198" s="17"/>
      <c r="T198" s="16" t="s">
        <v>2</v>
      </c>
      <c r="U198" s="17"/>
      <c r="V198" s="16" t="s">
        <v>2</v>
      </c>
      <c r="W198" s="17"/>
      <c r="X198" s="16" t="s">
        <v>2</v>
      </c>
      <c r="Y198" s="17"/>
      <c r="Z198" s="16" t="s">
        <v>2</v>
      </c>
      <c r="AA198" s="17"/>
      <c r="AB198" s="16" t="s">
        <v>2</v>
      </c>
      <c r="AC198" s="17"/>
      <c r="AD198" s="16" t="s">
        <v>2</v>
      </c>
      <c r="AE198" s="17"/>
      <c r="AF198" s="16" t="s">
        <v>2</v>
      </c>
      <c r="AG198" s="17"/>
      <c r="AH198" s="16" t="s">
        <v>2</v>
      </c>
      <c r="AI198" s="17"/>
      <c r="AJ198" s="16" t="s">
        <v>2</v>
      </c>
      <c r="AK198" s="17"/>
      <c r="AL198" s="16">
        <v>150</v>
      </c>
      <c r="AM198" s="17"/>
      <c r="AN198" s="16" t="s">
        <v>3</v>
      </c>
      <c r="AO198" s="17"/>
      <c r="AP198" s="16" t="s">
        <v>2</v>
      </c>
      <c r="AQ198" s="17"/>
      <c r="AR198" s="16" t="s">
        <v>2</v>
      </c>
      <c r="AS198" s="17"/>
      <c r="AT198" s="16">
        <v>63</v>
      </c>
      <c r="AU198" s="17"/>
      <c r="AV198" s="16">
        <v>2</v>
      </c>
      <c r="AW198" s="17"/>
      <c r="AX198" s="16" t="s">
        <v>2</v>
      </c>
      <c r="AY198" s="21"/>
      <c r="AZ198" s="8"/>
      <c r="BA198" s="8"/>
    </row>
    <row r="199" spans="1:53" customFormat="1">
      <c r="B199" s="14"/>
      <c r="C199" s="15">
        <v>2019</v>
      </c>
      <c r="D199" s="16" t="s">
        <v>2</v>
      </c>
      <c r="E199" s="17"/>
      <c r="F199" s="16" t="s">
        <v>2</v>
      </c>
      <c r="G199" s="17"/>
      <c r="H199" s="16" t="s">
        <v>2</v>
      </c>
      <c r="I199" s="17"/>
      <c r="J199" s="16">
        <v>23</v>
      </c>
      <c r="K199" s="16"/>
      <c r="L199" s="16" t="s">
        <v>2</v>
      </c>
      <c r="M199" s="17"/>
      <c r="N199" s="16" t="s">
        <v>2</v>
      </c>
      <c r="O199" s="17"/>
      <c r="P199" s="16" t="s">
        <v>2</v>
      </c>
      <c r="Q199" s="17"/>
      <c r="R199" s="16" t="s">
        <v>2</v>
      </c>
      <c r="S199" s="17"/>
      <c r="T199" s="16" t="s">
        <v>2</v>
      </c>
      <c r="U199" s="17"/>
      <c r="V199" s="16" t="s">
        <v>2</v>
      </c>
      <c r="W199" s="17"/>
      <c r="X199" s="16" t="s">
        <v>2</v>
      </c>
      <c r="Y199" s="17"/>
      <c r="Z199" s="16" t="s">
        <v>2</v>
      </c>
      <c r="AA199" s="17"/>
      <c r="AB199" s="16">
        <v>1101</v>
      </c>
      <c r="AC199" s="17"/>
      <c r="AD199" s="16" t="s">
        <v>2</v>
      </c>
      <c r="AE199" s="17"/>
      <c r="AF199" s="16" t="s">
        <v>2</v>
      </c>
      <c r="AG199" s="17"/>
      <c r="AH199" s="16" t="s">
        <v>2</v>
      </c>
      <c r="AI199" s="17"/>
      <c r="AJ199" s="16" t="s">
        <v>2</v>
      </c>
      <c r="AK199" s="17"/>
      <c r="AL199" s="16" t="s">
        <v>2</v>
      </c>
      <c r="AM199" s="17"/>
      <c r="AN199" s="16" t="s">
        <v>2</v>
      </c>
      <c r="AO199" s="17"/>
      <c r="AP199" s="16" t="s">
        <v>2</v>
      </c>
      <c r="AQ199" s="17"/>
      <c r="AR199" s="16">
        <v>3000</v>
      </c>
      <c r="AS199" s="17"/>
      <c r="AT199" s="16">
        <v>10</v>
      </c>
      <c r="AU199" s="17"/>
      <c r="AV199" s="16" t="s">
        <v>2</v>
      </c>
      <c r="AW199" s="17"/>
      <c r="AX199" s="16" t="s">
        <v>2</v>
      </c>
      <c r="AY199" s="21"/>
      <c r="AZ199" s="8"/>
      <c r="BA199" s="8"/>
    </row>
    <row r="200" spans="1:53" customFormat="1">
      <c r="B200" s="14"/>
      <c r="C200" s="15">
        <v>2020</v>
      </c>
      <c r="D200" s="16" t="s">
        <v>2</v>
      </c>
      <c r="E200" s="17"/>
      <c r="F200" s="16" t="s">
        <v>3</v>
      </c>
      <c r="G200" s="17"/>
      <c r="H200" s="16" t="s">
        <v>2</v>
      </c>
      <c r="I200" s="17"/>
      <c r="J200" s="16">
        <v>3</v>
      </c>
      <c r="K200" s="16"/>
      <c r="L200" s="20" t="s">
        <v>2</v>
      </c>
      <c r="M200" s="19"/>
      <c r="N200" s="16" t="s">
        <v>2</v>
      </c>
      <c r="O200" s="17"/>
      <c r="P200" s="16" t="s">
        <v>2</v>
      </c>
      <c r="Q200" s="17"/>
      <c r="R200" s="16" t="s">
        <v>2</v>
      </c>
      <c r="S200" s="17"/>
      <c r="T200" s="16" t="s">
        <v>2</v>
      </c>
      <c r="U200" s="17"/>
      <c r="V200" s="16">
        <v>7591</v>
      </c>
      <c r="W200" s="17"/>
      <c r="X200" s="16" t="s">
        <v>2</v>
      </c>
      <c r="Y200" s="17"/>
      <c r="Z200" s="16" t="s">
        <v>2</v>
      </c>
      <c r="AA200" s="17"/>
      <c r="AB200" s="16" t="s">
        <v>2</v>
      </c>
      <c r="AC200" s="17"/>
      <c r="AD200" s="16" t="s">
        <v>2</v>
      </c>
      <c r="AE200" s="17"/>
      <c r="AF200" s="16" t="s">
        <v>2</v>
      </c>
      <c r="AG200" s="17"/>
      <c r="AH200" s="16" t="s">
        <v>2</v>
      </c>
      <c r="AI200" s="17"/>
      <c r="AJ200" s="16" t="s">
        <v>2</v>
      </c>
      <c r="AK200" s="17"/>
      <c r="AL200" s="16" t="s">
        <v>2</v>
      </c>
      <c r="AM200" s="17"/>
      <c r="AN200" s="16">
        <v>40</v>
      </c>
      <c r="AO200" s="17"/>
      <c r="AP200" s="16" t="s">
        <v>3</v>
      </c>
      <c r="AQ200" s="17"/>
      <c r="AR200" s="16" t="s">
        <v>2</v>
      </c>
      <c r="AS200" s="17"/>
      <c r="AT200" s="16">
        <v>4</v>
      </c>
      <c r="AU200" s="17"/>
      <c r="AV200" s="20" t="s">
        <v>2</v>
      </c>
      <c r="AW200" s="19"/>
      <c r="AX200" s="16" t="s">
        <v>2</v>
      </c>
      <c r="AY200" s="21"/>
      <c r="AZ200" s="8"/>
      <c r="BA200" s="8"/>
    </row>
    <row r="201" spans="1:53" s="4" customFormat="1">
      <c r="A201" s="8"/>
      <c r="B201" s="14"/>
      <c r="C201" s="15">
        <v>2021</v>
      </c>
      <c r="D201" s="16" t="s">
        <v>2</v>
      </c>
      <c r="E201" s="16"/>
      <c r="F201" s="16" t="s">
        <v>2</v>
      </c>
      <c r="G201" s="16"/>
      <c r="H201" s="16" t="s">
        <v>2</v>
      </c>
      <c r="I201" s="16"/>
      <c r="J201" s="16" t="s">
        <v>3</v>
      </c>
      <c r="K201" s="16"/>
      <c r="L201" s="16" t="s">
        <v>2</v>
      </c>
      <c r="M201" s="16"/>
      <c r="N201" s="16" t="s">
        <v>2</v>
      </c>
      <c r="O201" s="16"/>
      <c r="P201" s="16" t="s">
        <v>2</v>
      </c>
      <c r="Q201" s="16"/>
      <c r="R201" s="16" t="s">
        <v>2</v>
      </c>
      <c r="S201" s="16"/>
      <c r="T201" s="16" t="s">
        <v>2</v>
      </c>
      <c r="U201" s="16"/>
      <c r="V201" s="16">
        <v>1329</v>
      </c>
      <c r="W201" s="16"/>
      <c r="X201" s="16" t="s">
        <v>2</v>
      </c>
      <c r="Y201" s="16"/>
      <c r="Z201" s="16" t="s">
        <v>2</v>
      </c>
      <c r="AA201" s="16"/>
      <c r="AB201" s="16" t="s">
        <v>2</v>
      </c>
      <c r="AC201" s="16"/>
      <c r="AD201" s="16" t="s">
        <v>2</v>
      </c>
      <c r="AE201" s="16"/>
      <c r="AF201" s="16" t="s">
        <v>2</v>
      </c>
      <c r="AG201" s="16"/>
      <c r="AH201" s="16" t="s">
        <v>2</v>
      </c>
      <c r="AI201" s="16"/>
      <c r="AJ201" s="16" t="s">
        <v>2</v>
      </c>
      <c r="AK201" s="16"/>
      <c r="AL201" s="16" t="s">
        <v>2</v>
      </c>
      <c r="AM201" s="16"/>
      <c r="AN201" s="16">
        <v>293</v>
      </c>
      <c r="AO201" s="16"/>
      <c r="AP201" s="16" t="s">
        <v>2</v>
      </c>
      <c r="AQ201" s="16"/>
      <c r="AR201" s="16" t="s">
        <v>2</v>
      </c>
      <c r="AS201" s="16"/>
      <c r="AT201" s="16">
        <v>1</v>
      </c>
      <c r="AU201" s="16"/>
      <c r="AV201" s="16" t="s">
        <v>2</v>
      </c>
      <c r="AW201" s="16"/>
      <c r="AX201" s="16" t="s">
        <v>2</v>
      </c>
      <c r="AY201" s="21"/>
      <c r="AZ201" s="8"/>
      <c r="BA201" s="8"/>
    </row>
    <row r="202" spans="1:53" customFormat="1">
      <c r="B202" s="74" t="s">
        <v>90</v>
      </c>
      <c r="C202" s="15">
        <v>2017</v>
      </c>
      <c r="D202" s="16" t="s">
        <v>2</v>
      </c>
      <c r="E202" s="17"/>
      <c r="F202" s="16" t="s">
        <v>2</v>
      </c>
      <c r="G202" s="17"/>
      <c r="H202" s="16" t="s">
        <v>2</v>
      </c>
      <c r="I202" s="17"/>
      <c r="J202" s="16" t="s">
        <v>2</v>
      </c>
      <c r="K202" s="16"/>
      <c r="L202" s="16" t="s">
        <v>2</v>
      </c>
      <c r="M202" s="17"/>
      <c r="N202" s="16" t="s">
        <v>2</v>
      </c>
      <c r="O202" s="17"/>
      <c r="P202" s="16" t="s">
        <v>2</v>
      </c>
      <c r="Q202" s="17"/>
      <c r="R202" s="16" t="s">
        <v>2</v>
      </c>
      <c r="S202" s="17"/>
      <c r="T202" s="16" t="s">
        <v>2</v>
      </c>
      <c r="U202" s="17"/>
      <c r="V202" s="16" t="s">
        <v>2</v>
      </c>
      <c r="W202" s="17"/>
      <c r="X202" s="16" t="s">
        <v>2</v>
      </c>
      <c r="Y202" s="17"/>
      <c r="Z202" s="16" t="s">
        <v>2</v>
      </c>
      <c r="AA202" s="17"/>
      <c r="AB202" s="16" t="s">
        <v>2</v>
      </c>
      <c r="AC202" s="17"/>
      <c r="AD202" s="16" t="s">
        <v>2</v>
      </c>
      <c r="AE202" s="17"/>
      <c r="AF202" s="16" t="s">
        <v>2</v>
      </c>
      <c r="AG202" s="17"/>
      <c r="AH202" s="16" t="s">
        <v>2</v>
      </c>
      <c r="AI202" s="17"/>
      <c r="AJ202" s="16" t="s">
        <v>2</v>
      </c>
      <c r="AK202" s="17"/>
      <c r="AL202" s="16" t="s">
        <v>2</v>
      </c>
      <c r="AM202" s="17"/>
      <c r="AN202" s="16" t="s">
        <v>2</v>
      </c>
      <c r="AO202" s="17"/>
      <c r="AP202" s="16" t="s">
        <v>2</v>
      </c>
      <c r="AQ202" s="17"/>
      <c r="AR202" s="16" t="s">
        <v>3</v>
      </c>
      <c r="AS202" s="17"/>
      <c r="AT202" s="16" t="s">
        <v>2</v>
      </c>
      <c r="AU202" s="17"/>
      <c r="AV202" s="16" t="s">
        <v>2</v>
      </c>
      <c r="AW202" s="17"/>
      <c r="AX202" s="16" t="s">
        <v>2</v>
      </c>
      <c r="AY202" s="21"/>
      <c r="AZ202" s="8"/>
      <c r="BA202" s="8"/>
    </row>
    <row r="203" spans="1:53" customFormat="1">
      <c r="B203" s="14"/>
      <c r="C203" s="15">
        <v>2018</v>
      </c>
      <c r="D203" s="16" t="s">
        <v>2</v>
      </c>
      <c r="E203" s="17"/>
      <c r="F203" s="16" t="s">
        <v>2</v>
      </c>
      <c r="G203" s="17"/>
      <c r="H203" s="16" t="s">
        <v>2</v>
      </c>
      <c r="I203" s="17"/>
      <c r="J203" s="16" t="s">
        <v>2</v>
      </c>
      <c r="K203" s="16"/>
      <c r="L203" s="16" t="s">
        <v>2</v>
      </c>
      <c r="M203" s="17"/>
      <c r="N203" s="16" t="s">
        <v>2</v>
      </c>
      <c r="O203" s="17"/>
      <c r="P203" s="16" t="s">
        <v>2</v>
      </c>
      <c r="Q203" s="17"/>
      <c r="R203" s="16" t="s">
        <v>2</v>
      </c>
      <c r="S203" s="17"/>
      <c r="T203" s="16" t="s">
        <v>2</v>
      </c>
      <c r="U203" s="17"/>
      <c r="V203" s="16" t="s">
        <v>2</v>
      </c>
      <c r="W203" s="17"/>
      <c r="X203" s="16" t="s">
        <v>2</v>
      </c>
      <c r="Y203" s="17"/>
      <c r="Z203" s="16" t="s">
        <v>2</v>
      </c>
      <c r="AA203" s="17"/>
      <c r="AB203" s="16" t="s">
        <v>2</v>
      </c>
      <c r="AC203" s="17"/>
      <c r="AD203" s="16" t="s">
        <v>2</v>
      </c>
      <c r="AE203" s="17"/>
      <c r="AF203" s="16" t="s">
        <v>2</v>
      </c>
      <c r="AG203" s="17"/>
      <c r="AH203" s="16" t="s">
        <v>2</v>
      </c>
      <c r="AI203" s="17"/>
      <c r="AJ203" s="16" t="s">
        <v>2</v>
      </c>
      <c r="AK203" s="17"/>
      <c r="AL203" s="16" t="s">
        <v>2</v>
      </c>
      <c r="AM203" s="17"/>
      <c r="AN203" s="16" t="s">
        <v>2</v>
      </c>
      <c r="AO203" s="17"/>
      <c r="AP203" s="16" t="s">
        <v>2</v>
      </c>
      <c r="AQ203" s="17"/>
      <c r="AR203" s="16">
        <v>1</v>
      </c>
      <c r="AS203" s="17"/>
      <c r="AT203" s="16" t="s">
        <v>2</v>
      </c>
      <c r="AU203" s="17"/>
      <c r="AV203" s="16" t="s">
        <v>2</v>
      </c>
      <c r="AW203" s="17"/>
      <c r="AX203" s="16" t="s">
        <v>2</v>
      </c>
      <c r="AY203" s="21"/>
      <c r="AZ203" s="8"/>
      <c r="BA203" s="8"/>
    </row>
    <row r="204" spans="1:53" customFormat="1">
      <c r="B204" s="14"/>
      <c r="C204" s="15">
        <v>2019</v>
      </c>
      <c r="D204" s="16" t="s">
        <v>2</v>
      </c>
      <c r="E204" s="17"/>
      <c r="F204" s="16" t="s">
        <v>2</v>
      </c>
      <c r="G204" s="17"/>
      <c r="H204" s="16" t="s">
        <v>2</v>
      </c>
      <c r="I204" s="17"/>
      <c r="J204" s="16" t="s">
        <v>2</v>
      </c>
      <c r="K204" s="16"/>
      <c r="L204" s="16" t="s">
        <v>2</v>
      </c>
      <c r="M204" s="17"/>
      <c r="N204" s="16" t="s">
        <v>2</v>
      </c>
      <c r="O204" s="17"/>
      <c r="P204" s="16" t="s">
        <v>2</v>
      </c>
      <c r="Q204" s="17"/>
      <c r="R204" s="16" t="s">
        <v>2</v>
      </c>
      <c r="S204" s="17"/>
      <c r="T204" s="16" t="s">
        <v>2</v>
      </c>
      <c r="U204" s="17"/>
      <c r="V204" s="16" t="s">
        <v>2</v>
      </c>
      <c r="W204" s="17"/>
      <c r="X204" s="16" t="s">
        <v>2</v>
      </c>
      <c r="Y204" s="17"/>
      <c r="Z204" s="16" t="s">
        <v>2</v>
      </c>
      <c r="AA204" s="17"/>
      <c r="AB204" s="16" t="s">
        <v>2</v>
      </c>
      <c r="AC204" s="17"/>
      <c r="AD204" s="16" t="s">
        <v>2</v>
      </c>
      <c r="AE204" s="17"/>
      <c r="AF204" s="16" t="s">
        <v>2</v>
      </c>
      <c r="AG204" s="17"/>
      <c r="AH204" s="16" t="s">
        <v>2</v>
      </c>
      <c r="AI204" s="17"/>
      <c r="AJ204" s="16" t="s">
        <v>2</v>
      </c>
      <c r="AK204" s="17"/>
      <c r="AL204" s="16" t="s">
        <v>2</v>
      </c>
      <c r="AM204" s="17"/>
      <c r="AN204" s="16" t="s">
        <v>2</v>
      </c>
      <c r="AO204" s="17"/>
      <c r="AP204" s="16" t="s">
        <v>2</v>
      </c>
      <c r="AQ204" s="17"/>
      <c r="AR204" s="16" t="s">
        <v>3</v>
      </c>
      <c r="AS204" s="17"/>
      <c r="AT204" s="16" t="s">
        <v>2</v>
      </c>
      <c r="AU204" s="17"/>
      <c r="AV204" s="16" t="s">
        <v>2</v>
      </c>
      <c r="AW204" s="17"/>
      <c r="AX204" s="16" t="s">
        <v>2</v>
      </c>
      <c r="AY204" s="21"/>
      <c r="AZ204" s="8"/>
      <c r="BA204" s="8"/>
    </row>
    <row r="205" spans="1:53" customFormat="1">
      <c r="B205" s="14"/>
      <c r="C205" s="15">
        <v>2020</v>
      </c>
      <c r="D205" s="16">
        <v>1</v>
      </c>
      <c r="E205" s="17"/>
      <c r="F205" s="16" t="s">
        <v>2</v>
      </c>
      <c r="G205" s="17"/>
      <c r="H205" s="16" t="s">
        <v>2</v>
      </c>
      <c r="I205" s="17"/>
      <c r="J205" s="16" t="s">
        <v>2</v>
      </c>
      <c r="K205" s="16"/>
      <c r="L205" s="16" t="s">
        <v>2</v>
      </c>
      <c r="M205" s="17"/>
      <c r="N205" s="16" t="s">
        <v>2</v>
      </c>
      <c r="O205" s="17"/>
      <c r="P205" s="16" t="s">
        <v>2</v>
      </c>
      <c r="Q205" s="17"/>
      <c r="R205" s="16" t="s">
        <v>2</v>
      </c>
      <c r="S205" s="17"/>
      <c r="T205" s="16" t="s">
        <v>2</v>
      </c>
      <c r="U205" s="17"/>
      <c r="V205" s="16" t="s">
        <v>2</v>
      </c>
      <c r="W205" s="17"/>
      <c r="X205" s="16" t="s">
        <v>2</v>
      </c>
      <c r="Y205" s="17"/>
      <c r="Z205" s="16" t="s">
        <v>2</v>
      </c>
      <c r="AA205" s="17"/>
      <c r="AB205" s="16" t="s">
        <v>2</v>
      </c>
      <c r="AC205" s="17"/>
      <c r="AD205" s="16" t="s">
        <v>2</v>
      </c>
      <c r="AE205" s="17"/>
      <c r="AF205" s="16" t="s">
        <v>2</v>
      </c>
      <c r="AG205" s="17"/>
      <c r="AH205" s="16" t="s">
        <v>2</v>
      </c>
      <c r="AI205" s="17"/>
      <c r="AJ205" s="16" t="s">
        <v>2</v>
      </c>
      <c r="AK205" s="17"/>
      <c r="AL205" s="16" t="s">
        <v>2</v>
      </c>
      <c r="AM205" s="17"/>
      <c r="AN205" s="16" t="s">
        <v>2</v>
      </c>
      <c r="AO205" s="17"/>
      <c r="AP205" s="16" t="s">
        <v>2</v>
      </c>
      <c r="AQ205" s="17"/>
      <c r="AR205" s="16" t="s">
        <v>2</v>
      </c>
      <c r="AS205" s="17"/>
      <c r="AT205" s="16" t="s">
        <v>2</v>
      </c>
      <c r="AU205" s="17"/>
      <c r="AV205" s="16" t="s">
        <v>2</v>
      </c>
      <c r="AW205" s="17"/>
      <c r="AX205" s="16" t="s">
        <v>2</v>
      </c>
      <c r="AY205" s="21"/>
      <c r="AZ205" s="8"/>
      <c r="BA205" s="8"/>
    </row>
    <row r="206" spans="1:53" s="8" customFormat="1">
      <c r="B206" s="14"/>
      <c r="C206" s="15">
        <v>2021</v>
      </c>
      <c r="D206" s="16" t="s">
        <v>2</v>
      </c>
      <c r="E206" s="16"/>
      <c r="F206" s="16" t="s">
        <v>2</v>
      </c>
      <c r="G206" s="16"/>
      <c r="H206" s="16" t="s">
        <v>2</v>
      </c>
      <c r="I206" s="16"/>
      <c r="J206" s="16" t="s">
        <v>3</v>
      </c>
      <c r="K206" s="16"/>
      <c r="L206" s="16" t="s">
        <v>2</v>
      </c>
      <c r="M206" s="16"/>
      <c r="N206" s="16" t="s">
        <v>2</v>
      </c>
      <c r="O206" s="16"/>
      <c r="P206" s="16" t="s">
        <v>2</v>
      </c>
      <c r="Q206" s="16"/>
      <c r="R206" s="16" t="s">
        <v>2</v>
      </c>
      <c r="S206" s="16"/>
      <c r="T206" s="16" t="s">
        <v>2</v>
      </c>
      <c r="U206" s="16"/>
      <c r="V206" s="16" t="s">
        <v>3</v>
      </c>
      <c r="W206" s="16"/>
      <c r="X206" s="16" t="s">
        <v>2</v>
      </c>
      <c r="Y206" s="16"/>
      <c r="Z206" s="16" t="s">
        <v>2</v>
      </c>
      <c r="AA206" s="16"/>
      <c r="AB206" s="16" t="s">
        <v>2</v>
      </c>
      <c r="AC206" s="16"/>
      <c r="AD206" s="16" t="s">
        <v>2</v>
      </c>
      <c r="AE206" s="16"/>
      <c r="AF206" s="16" t="s">
        <v>2</v>
      </c>
      <c r="AG206" s="16"/>
      <c r="AH206" s="16" t="s">
        <v>2</v>
      </c>
      <c r="AI206" s="16"/>
      <c r="AJ206" s="16" t="s">
        <v>2</v>
      </c>
      <c r="AK206" s="16"/>
      <c r="AL206" s="16" t="s">
        <v>2</v>
      </c>
      <c r="AM206" s="16"/>
      <c r="AN206" s="16">
        <v>3</v>
      </c>
      <c r="AO206" s="16"/>
      <c r="AP206" s="16" t="s">
        <v>2</v>
      </c>
      <c r="AQ206" s="16"/>
      <c r="AR206" s="16" t="s">
        <v>3</v>
      </c>
      <c r="AS206" s="16"/>
      <c r="AT206" s="16" t="s">
        <v>2</v>
      </c>
      <c r="AU206" s="16"/>
      <c r="AV206" s="16">
        <v>259</v>
      </c>
      <c r="AW206" s="16"/>
      <c r="AX206" s="16" t="s">
        <v>2</v>
      </c>
      <c r="AY206" s="21"/>
    </row>
    <row r="207" spans="1:53" customFormat="1">
      <c r="B207" s="74" t="s">
        <v>91</v>
      </c>
      <c r="C207" s="15">
        <v>2017</v>
      </c>
      <c r="D207" s="16">
        <v>1836</v>
      </c>
      <c r="E207" s="17"/>
      <c r="F207" s="16" t="s">
        <v>2</v>
      </c>
      <c r="G207" s="17"/>
      <c r="H207" s="16" t="s">
        <v>2</v>
      </c>
      <c r="I207" s="17"/>
      <c r="J207" s="16">
        <v>4</v>
      </c>
      <c r="K207" s="16"/>
      <c r="L207" s="16" t="s">
        <v>2</v>
      </c>
      <c r="M207" s="17"/>
      <c r="N207" s="16" t="s">
        <v>2</v>
      </c>
      <c r="O207" s="17"/>
      <c r="P207" s="16" t="s">
        <v>2</v>
      </c>
      <c r="Q207" s="17"/>
      <c r="R207" s="16" t="s">
        <v>2</v>
      </c>
      <c r="S207" s="17"/>
      <c r="T207" s="16" t="s">
        <v>2</v>
      </c>
      <c r="U207" s="17"/>
      <c r="V207" s="16" t="s">
        <v>2</v>
      </c>
      <c r="W207" s="17"/>
      <c r="X207" s="16">
        <v>236</v>
      </c>
      <c r="Y207" s="17"/>
      <c r="Z207" s="16" t="s">
        <v>2</v>
      </c>
      <c r="AA207" s="17"/>
      <c r="AB207" s="16" t="s">
        <v>2</v>
      </c>
      <c r="AC207" s="17"/>
      <c r="AD207" s="16" t="s">
        <v>2</v>
      </c>
      <c r="AE207" s="17"/>
      <c r="AF207" s="16" t="s">
        <v>2</v>
      </c>
      <c r="AG207" s="17"/>
      <c r="AH207" s="16" t="s">
        <v>2</v>
      </c>
      <c r="AI207" s="17"/>
      <c r="AJ207" s="16" t="s">
        <v>2</v>
      </c>
      <c r="AK207" s="17"/>
      <c r="AL207" s="16" t="s">
        <v>2</v>
      </c>
      <c r="AM207" s="17"/>
      <c r="AN207" s="16">
        <v>38</v>
      </c>
      <c r="AO207" s="17"/>
      <c r="AP207" s="16" t="s">
        <v>2</v>
      </c>
      <c r="AQ207" s="17"/>
      <c r="AR207" s="16" t="s">
        <v>2</v>
      </c>
      <c r="AS207" s="17"/>
      <c r="AT207" s="16" t="s">
        <v>2</v>
      </c>
      <c r="AU207" s="17"/>
      <c r="AV207" s="16" t="s">
        <v>2</v>
      </c>
      <c r="AW207" s="17"/>
      <c r="AX207" s="16" t="s">
        <v>2</v>
      </c>
      <c r="AY207" s="21"/>
      <c r="AZ207" s="8"/>
      <c r="BA207" s="8"/>
    </row>
    <row r="208" spans="1:53" customFormat="1">
      <c r="B208" s="14"/>
      <c r="C208" s="15">
        <v>2018</v>
      </c>
      <c r="D208" s="16" t="s">
        <v>2</v>
      </c>
      <c r="E208" s="17"/>
      <c r="F208" s="16" t="s">
        <v>2</v>
      </c>
      <c r="G208" s="17"/>
      <c r="H208" s="16" t="s">
        <v>2</v>
      </c>
      <c r="I208" s="17"/>
      <c r="J208" s="16" t="s">
        <v>2</v>
      </c>
      <c r="K208" s="17"/>
      <c r="L208" s="16" t="s">
        <v>2</v>
      </c>
      <c r="M208" s="17"/>
      <c r="N208" s="16" t="s">
        <v>2</v>
      </c>
      <c r="O208" s="17"/>
      <c r="P208" s="16" t="s">
        <v>2</v>
      </c>
      <c r="Q208" s="17"/>
      <c r="R208" s="16" t="s">
        <v>2</v>
      </c>
      <c r="S208" s="17"/>
      <c r="T208" s="16" t="s">
        <v>2</v>
      </c>
      <c r="U208" s="17"/>
      <c r="V208" s="16" t="s">
        <v>2</v>
      </c>
      <c r="W208" s="17"/>
      <c r="X208" s="16" t="s">
        <v>2</v>
      </c>
      <c r="Y208" s="17"/>
      <c r="Z208" s="16" t="s">
        <v>2</v>
      </c>
      <c r="AA208" s="17"/>
      <c r="AB208" s="16">
        <v>7</v>
      </c>
      <c r="AC208" s="17"/>
      <c r="AD208" s="16" t="s">
        <v>2</v>
      </c>
      <c r="AE208" s="17"/>
      <c r="AF208" s="16" t="s">
        <v>2</v>
      </c>
      <c r="AG208" s="17"/>
      <c r="AH208" s="16" t="s">
        <v>2</v>
      </c>
      <c r="AI208" s="17"/>
      <c r="AJ208" s="16" t="s">
        <v>2</v>
      </c>
      <c r="AK208" s="17"/>
      <c r="AL208" s="16">
        <v>50</v>
      </c>
      <c r="AM208" s="17"/>
      <c r="AN208" s="16">
        <v>1400</v>
      </c>
      <c r="AO208" s="17"/>
      <c r="AP208" s="16" t="s">
        <v>2</v>
      </c>
      <c r="AQ208" s="17"/>
      <c r="AR208" s="16" t="s">
        <v>2</v>
      </c>
      <c r="AS208" s="17"/>
      <c r="AT208" s="16" t="s">
        <v>2</v>
      </c>
      <c r="AU208" s="17"/>
      <c r="AV208" s="16" t="s">
        <v>2</v>
      </c>
      <c r="AW208" s="17"/>
      <c r="AX208" s="16" t="s">
        <v>2</v>
      </c>
      <c r="AY208" s="21"/>
      <c r="AZ208" s="8"/>
      <c r="BA208" s="8"/>
    </row>
    <row r="209" spans="2:53" s="8" customFormat="1">
      <c r="B209" s="14"/>
      <c r="C209" s="15" t="s">
        <v>26</v>
      </c>
      <c r="D209" s="16">
        <v>3000</v>
      </c>
      <c r="E209" s="16"/>
      <c r="F209" s="16" t="s">
        <v>2</v>
      </c>
      <c r="G209" s="16"/>
      <c r="H209" s="16" t="s">
        <v>2</v>
      </c>
      <c r="I209" s="16"/>
      <c r="J209" s="16">
        <v>4</v>
      </c>
      <c r="K209" s="16"/>
      <c r="L209" s="16" t="s">
        <v>2</v>
      </c>
      <c r="M209" s="16"/>
      <c r="N209" s="16" t="s">
        <v>2</v>
      </c>
      <c r="O209" s="16"/>
      <c r="P209" s="16" t="s">
        <v>2</v>
      </c>
      <c r="Q209" s="16"/>
      <c r="R209" s="16" t="s">
        <v>2</v>
      </c>
      <c r="S209" s="16"/>
      <c r="T209" s="16" t="s">
        <v>2</v>
      </c>
      <c r="U209" s="16"/>
      <c r="V209" s="16" t="s">
        <v>2</v>
      </c>
      <c r="W209" s="16"/>
      <c r="X209" s="16">
        <v>25</v>
      </c>
      <c r="Y209" s="16"/>
      <c r="Z209" s="16" t="s">
        <v>2</v>
      </c>
      <c r="AA209" s="16"/>
      <c r="AB209" s="16" t="s">
        <v>2</v>
      </c>
      <c r="AC209" s="16"/>
      <c r="AD209" s="16" t="s">
        <v>2</v>
      </c>
      <c r="AE209" s="16"/>
      <c r="AF209" s="16" t="s">
        <v>2</v>
      </c>
      <c r="AG209" s="16"/>
      <c r="AH209" s="16" t="s">
        <v>2</v>
      </c>
      <c r="AI209" s="16"/>
      <c r="AJ209" s="16">
        <v>236</v>
      </c>
      <c r="AK209" s="16"/>
      <c r="AL209" s="16" t="s">
        <v>2</v>
      </c>
      <c r="AM209" s="16"/>
      <c r="AN209" s="16">
        <v>661</v>
      </c>
      <c r="AO209" s="16"/>
      <c r="AP209" s="16" t="s">
        <v>2</v>
      </c>
      <c r="AQ209" s="16"/>
      <c r="AR209" s="16" t="s">
        <v>2</v>
      </c>
      <c r="AS209" s="16"/>
      <c r="AT209" s="16" t="s">
        <v>2</v>
      </c>
      <c r="AU209" s="16"/>
      <c r="AV209" s="16" t="s">
        <v>2</v>
      </c>
      <c r="AW209" s="16"/>
      <c r="AX209" s="16" t="s">
        <v>2</v>
      </c>
      <c r="AY209" s="21"/>
    </row>
    <row r="210" spans="2:53" s="3" customFormat="1">
      <c r="B210" s="14"/>
      <c r="C210" s="15">
        <v>2020</v>
      </c>
      <c r="D210" s="16">
        <v>10</v>
      </c>
      <c r="E210" s="17"/>
      <c r="F210" s="16" t="s">
        <v>2</v>
      </c>
      <c r="G210" s="17"/>
      <c r="H210" s="16" t="s">
        <v>2</v>
      </c>
      <c r="I210" s="17"/>
      <c r="J210" s="16" t="s">
        <v>2</v>
      </c>
      <c r="K210" s="57"/>
      <c r="L210" s="16" t="s">
        <v>2</v>
      </c>
      <c r="M210" s="17"/>
      <c r="N210" s="16" t="s">
        <v>2</v>
      </c>
      <c r="O210" s="17"/>
      <c r="P210" s="16" t="s">
        <v>2</v>
      </c>
      <c r="Q210" s="17"/>
      <c r="R210" s="16" t="s">
        <v>2</v>
      </c>
      <c r="S210" s="17"/>
      <c r="T210" s="16" t="s">
        <v>2</v>
      </c>
      <c r="U210" s="17"/>
      <c r="V210" s="16">
        <v>10780</v>
      </c>
      <c r="W210" s="17"/>
      <c r="X210" s="16">
        <v>310</v>
      </c>
      <c r="Y210" s="17"/>
      <c r="Z210" s="16" t="s">
        <v>2</v>
      </c>
      <c r="AA210" s="17"/>
      <c r="AB210" s="16">
        <v>4</v>
      </c>
      <c r="AC210" s="17"/>
      <c r="AD210" s="16" t="s">
        <v>2</v>
      </c>
      <c r="AE210" s="17"/>
      <c r="AF210" s="16" t="s">
        <v>2</v>
      </c>
      <c r="AG210" s="17"/>
      <c r="AH210" s="16" t="s">
        <v>2</v>
      </c>
      <c r="AI210" s="17"/>
      <c r="AJ210" s="16">
        <v>223</v>
      </c>
      <c r="AK210" s="17"/>
      <c r="AL210" s="16" t="s">
        <v>2</v>
      </c>
      <c r="AM210" s="17"/>
      <c r="AN210" s="16">
        <v>230</v>
      </c>
      <c r="AO210" s="17"/>
      <c r="AP210" s="16" t="s">
        <v>2</v>
      </c>
      <c r="AQ210" s="17"/>
      <c r="AR210" s="16" t="s">
        <v>2</v>
      </c>
      <c r="AS210" s="17"/>
      <c r="AT210" s="16" t="s">
        <v>2</v>
      </c>
      <c r="AU210" s="17"/>
      <c r="AV210" s="16" t="s">
        <v>2</v>
      </c>
      <c r="AW210" s="17"/>
      <c r="AX210" s="16" t="s">
        <v>2</v>
      </c>
      <c r="AY210" s="21"/>
      <c r="AZ210" s="8"/>
      <c r="BA210" s="8"/>
    </row>
    <row r="211" spans="2:53" s="8" customFormat="1">
      <c r="B211" s="14"/>
      <c r="C211" s="15">
        <v>2021</v>
      </c>
      <c r="D211" s="16">
        <v>120</v>
      </c>
      <c r="E211" s="16"/>
      <c r="F211" s="16" t="s">
        <v>2</v>
      </c>
      <c r="G211" s="16"/>
      <c r="H211" s="16" t="s">
        <v>2</v>
      </c>
      <c r="I211" s="16"/>
      <c r="J211" s="16" t="s">
        <v>2</v>
      </c>
      <c r="K211" s="16"/>
      <c r="L211" s="16" t="s">
        <v>2</v>
      </c>
      <c r="M211" s="16"/>
      <c r="N211" s="16" t="s">
        <v>2</v>
      </c>
      <c r="O211" s="16"/>
      <c r="P211" s="16" t="s">
        <v>2</v>
      </c>
      <c r="Q211" s="16"/>
      <c r="R211" s="16" t="s">
        <v>2</v>
      </c>
      <c r="S211" s="16"/>
      <c r="T211" s="16" t="s">
        <v>2</v>
      </c>
      <c r="U211" s="16"/>
      <c r="V211" s="16">
        <v>2210</v>
      </c>
      <c r="W211" s="16"/>
      <c r="X211" s="16" t="s">
        <v>2</v>
      </c>
      <c r="Y211" s="16"/>
      <c r="Z211" s="16" t="s">
        <v>2</v>
      </c>
      <c r="AA211" s="16"/>
      <c r="AB211" s="16" t="s">
        <v>2</v>
      </c>
      <c r="AC211" s="16"/>
      <c r="AD211" s="16" t="s">
        <v>2</v>
      </c>
      <c r="AE211" s="16"/>
      <c r="AF211" s="16" t="s">
        <v>2</v>
      </c>
      <c r="AG211" s="16"/>
      <c r="AH211" s="16" t="s">
        <v>2</v>
      </c>
      <c r="AI211" s="16"/>
      <c r="AJ211" s="16" t="s">
        <v>2</v>
      </c>
      <c r="AK211" s="16"/>
      <c r="AL211" s="16" t="s">
        <v>2</v>
      </c>
      <c r="AM211" s="16"/>
      <c r="AN211" s="16">
        <v>665</v>
      </c>
      <c r="AO211" s="16"/>
      <c r="AP211" s="16" t="s">
        <v>2</v>
      </c>
      <c r="AQ211" s="16"/>
      <c r="AR211" s="16">
        <v>387</v>
      </c>
      <c r="AS211" s="16"/>
      <c r="AT211" s="16">
        <v>4</v>
      </c>
      <c r="AU211" s="16"/>
      <c r="AV211" s="16" t="s">
        <v>2</v>
      </c>
      <c r="AW211" s="16"/>
      <c r="AX211" s="16" t="s">
        <v>2</v>
      </c>
      <c r="AY211" s="21"/>
    </row>
    <row r="212" spans="2:53" customFormat="1">
      <c r="B212" s="74" t="s">
        <v>144</v>
      </c>
      <c r="C212" s="15">
        <v>2017</v>
      </c>
      <c r="D212" s="16">
        <v>10623</v>
      </c>
      <c r="E212" s="17"/>
      <c r="F212" s="16" t="s">
        <v>2</v>
      </c>
      <c r="G212" s="17"/>
      <c r="H212" s="16" t="s">
        <v>2</v>
      </c>
      <c r="I212" s="17"/>
      <c r="J212" s="16" t="s">
        <v>2</v>
      </c>
      <c r="K212" s="16"/>
      <c r="L212" s="16" t="s">
        <v>2</v>
      </c>
      <c r="M212" s="17"/>
      <c r="N212" s="16" t="s">
        <v>2</v>
      </c>
      <c r="O212" s="17"/>
      <c r="P212" s="16" t="s">
        <v>2</v>
      </c>
      <c r="Q212" s="17"/>
      <c r="R212" s="16" t="s">
        <v>2</v>
      </c>
      <c r="S212" s="17"/>
      <c r="T212" s="16" t="s">
        <v>2</v>
      </c>
      <c r="U212" s="17"/>
      <c r="V212" s="16" t="s">
        <v>2</v>
      </c>
      <c r="W212" s="17"/>
      <c r="X212" s="16">
        <v>4177</v>
      </c>
      <c r="Y212" s="17"/>
      <c r="Z212" s="16" t="s">
        <v>2</v>
      </c>
      <c r="AA212" s="17"/>
      <c r="AB212" s="16" t="s">
        <v>2</v>
      </c>
      <c r="AC212" s="17"/>
      <c r="AD212" s="16" t="s">
        <v>2</v>
      </c>
      <c r="AE212" s="17"/>
      <c r="AF212" s="16" t="s">
        <v>2</v>
      </c>
      <c r="AG212" s="17"/>
      <c r="AH212" s="16" t="s">
        <v>2</v>
      </c>
      <c r="AI212" s="17"/>
      <c r="AJ212" s="16" t="s">
        <v>2</v>
      </c>
      <c r="AK212" s="17"/>
      <c r="AL212" s="16" t="s">
        <v>2</v>
      </c>
      <c r="AM212" s="17"/>
      <c r="AN212" s="16" t="s">
        <v>2</v>
      </c>
      <c r="AO212" s="17"/>
      <c r="AP212" s="16" t="s">
        <v>2</v>
      </c>
      <c r="AQ212" s="17"/>
      <c r="AR212" s="16" t="s">
        <v>2</v>
      </c>
      <c r="AS212" s="17"/>
      <c r="AT212" s="16" t="s">
        <v>2</v>
      </c>
      <c r="AU212" s="17"/>
      <c r="AV212" s="16" t="s">
        <v>2</v>
      </c>
      <c r="AW212" s="17"/>
      <c r="AX212" s="16" t="s">
        <v>2</v>
      </c>
      <c r="AY212" s="21"/>
      <c r="AZ212" s="8"/>
      <c r="BA212" s="8"/>
    </row>
    <row r="213" spans="2:53" customFormat="1">
      <c r="B213" s="14"/>
      <c r="C213" s="15">
        <v>2018</v>
      </c>
      <c r="D213" s="16">
        <v>780</v>
      </c>
      <c r="E213" s="17"/>
      <c r="F213" s="16" t="s">
        <v>2</v>
      </c>
      <c r="G213" s="17"/>
      <c r="H213" s="16" t="s">
        <v>2</v>
      </c>
      <c r="I213" s="17"/>
      <c r="J213" s="16" t="s">
        <v>2</v>
      </c>
      <c r="K213" s="16"/>
      <c r="L213" s="16" t="s">
        <v>2</v>
      </c>
      <c r="M213" s="17"/>
      <c r="N213" s="16" t="s">
        <v>2</v>
      </c>
      <c r="O213" s="17"/>
      <c r="P213" s="16" t="s">
        <v>2</v>
      </c>
      <c r="Q213" s="17"/>
      <c r="R213" s="16" t="s">
        <v>2</v>
      </c>
      <c r="S213" s="17"/>
      <c r="T213" s="16" t="s">
        <v>2</v>
      </c>
      <c r="U213" s="17"/>
      <c r="V213" s="16" t="s">
        <v>2</v>
      </c>
      <c r="W213" s="17"/>
      <c r="X213" s="16" t="s">
        <v>2</v>
      </c>
      <c r="Y213" s="17"/>
      <c r="Z213" s="16" t="s">
        <v>2</v>
      </c>
      <c r="AA213" s="17"/>
      <c r="AB213" s="16" t="s">
        <v>2</v>
      </c>
      <c r="AC213" s="17"/>
      <c r="AD213" s="16" t="s">
        <v>2</v>
      </c>
      <c r="AE213" s="17"/>
      <c r="AF213" s="16" t="s">
        <v>2</v>
      </c>
      <c r="AG213" s="17"/>
      <c r="AH213" s="16" t="s">
        <v>2</v>
      </c>
      <c r="AI213" s="17"/>
      <c r="AJ213" s="16" t="s">
        <v>2</v>
      </c>
      <c r="AK213" s="17"/>
      <c r="AL213" s="16">
        <v>4400</v>
      </c>
      <c r="AM213" s="17"/>
      <c r="AN213" s="16" t="s">
        <v>2</v>
      </c>
      <c r="AO213" s="17"/>
      <c r="AP213" s="16" t="s">
        <v>2</v>
      </c>
      <c r="AQ213" s="17"/>
      <c r="AR213" s="16" t="s">
        <v>2</v>
      </c>
      <c r="AS213" s="17"/>
      <c r="AT213" s="16" t="s">
        <v>2</v>
      </c>
      <c r="AU213" s="17"/>
      <c r="AV213" s="16">
        <v>80</v>
      </c>
      <c r="AW213" s="19"/>
      <c r="AX213" s="16" t="s">
        <v>2</v>
      </c>
      <c r="AY213" s="21"/>
      <c r="AZ213" s="8"/>
      <c r="BA213" s="8"/>
    </row>
    <row r="214" spans="2:53" customFormat="1">
      <c r="B214" s="14"/>
      <c r="C214" s="15">
        <v>2019</v>
      </c>
      <c r="D214" s="16">
        <v>8000</v>
      </c>
      <c r="E214" s="17"/>
      <c r="F214" s="16" t="s">
        <v>2</v>
      </c>
      <c r="G214" s="17"/>
      <c r="H214" s="16" t="s">
        <v>2</v>
      </c>
      <c r="I214" s="17"/>
      <c r="J214" s="16" t="s">
        <v>2</v>
      </c>
      <c r="K214" s="16"/>
      <c r="L214" s="16" t="s">
        <v>2</v>
      </c>
      <c r="M214" s="17"/>
      <c r="N214" s="16" t="s">
        <v>2</v>
      </c>
      <c r="O214" s="17"/>
      <c r="P214" s="16" t="s">
        <v>2</v>
      </c>
      <c r="Q214" s="17"/>
      <c r="R214" s="16" t="s">
        <v>2</v>
      </c>
      <c r="S214" s="17"/>
      <c r="T214" s="16" t="s">
        <v>2</v>
      </c>
      <c r="U214" s="17"/>
      <c r="V214" s="16" t="s">
        <v>2</v>
      </c>
      <c r="W214" s="17"/>
      <c r="X214" s="16" t="s">
        <v>2</v>
      </c>
      <c r="Y214" s="17"/>
      <c r="Z214" s="16" t="s">
        <v>2</v>
      </c>
      <c r="AA214" s="17"/>
      <c r="AB214" s="16" t="s">
        <v>2</v>
      </c>
      <c r="AC214" s="17"/>
      <c r="AD214" s="16" t="s">
        <v>2</v>
      </c>
      <c r="AE214" s="17"/>
      <c r="AF214" s="16" t="s">
        <v>2</v>
      </c>
      <c r="AG214" s="17"/>
      <c r="AH214" s="16" t="s">
        <v>2</v>
      </c>
      <c r="AI214" s="17"/>
      <c r="AJ214" s="16" t="s">
        <v>2</v>
      </c>
      <c r="AK214" s="17"/>
      <c r="AL214" s="16" t="s">
        <v>2</v>
      </c>
      <c r="AM214" s="17"/>
      <c r="AN214" s="16" t="s">
        <v>2</v>
      </c>
      <c r="AO214" s="17"/>
      <c r="AP214" s="16" t="s">
        <v>2</v>
      </c>
      <c r="AQ214" s="17"/>
      <c r="AR214" s="16" t="s">
        <v>2</v>
      </c>
      <c r="AS214" s="17"/>
      <c r="AT214" s="16" t="s">
        <v>2</v>
      </c>
      <c r="AU214" s="17"/>
      <c r="AV214" s="16" t="s">
        <v>2</v>
      </c>
      <c r="AW214" s="17"/>
      <c r="AX214" s="16" t="s">
        <v>2</v>
      </c>
      <c r="AY214" s="21"/>
      <c r="AZ214" s="8"/>
      <c r="BA214" s="8"/>
    </row>
    <row r="215" spans="2:53" customFormat="1">
      <c r="B215" s="14"/>
      <c r="C215" s="15">
        <v>2020</v>
      </c>
      <c r="D215" s="16" t="s">
        <v>2</v>
      </c>
      <c r="E215" s="17"/>
      <c r="F215" s="16" t="s">
        <v>2</v>
      </c>
      <c r="G215" s="17"/>
      <c r="H215" s="16" t="s">
        <v>2</v>
      </c>
      <c r="I215" s="17"/>
      <c r="J215" s="16" t="s">
        <v>3</v>
      </c>
      <c r="K215" s="16"/>
      <c r="L215" s="16" t="s">
        <v>2</v>
      </c>
      <c r="M215" s="17"/>
      <c r="N215" s="16" t="s">
        <v>2</v>
      </c>
      <c r="O215" s="17"/>
      <c r="P215" s="16" t="s">
        <v>2</v>
      </c>
      <c r="Q215" s="17"/>
      <c r="R215" s="16" t="s">
        <v>2</v>
      </c>
      <c r="S215" s="17"/>
      <c r="T215" s="16" t="s">
        <v>2</v>
      </c>
      <c r="U215" s="17"/>
      <c r="V215" s="16" t="s">
        <v>2</v>
      </c>
      <c r="W215" s="17"/>
      <c r="X215" s="16" t="s">
        <v>2</v>
      </c>
      <c r="Y215" s="17"/>
      <c r="Z215" s="16" t="s">
        <v>2</v>
      </c>
      <c r="AA215" s="17"/>
      <c r="AB215" s="16" t="s">
        <v>2</v>
      </c>
      <c r="AC215" s="17"/>
      <c r="AD215" s="16" t="s">
        <v>2</v>
      </c>
      <c r="AE215" s="17"/>
      <c r="AF215" s="16" t="s">
        <v>2</v>
      </c>
      <c r="AG215" s="17"/>
      <c r="AH215" s="16" t="s">
        <v>2</v>
      </c>
      <c r="AI215" s="17"/>
      <c r="AJ215" s="16" t="s">
        <v>2</v>
      </c>
      <c r="AK215" s="17"/>
      <c r="AL215" s="16" t="s">
        <v>2</v>
      </c>
      <c r="AM215" s="17"/>
      <c r="AN215" s="16" t="s">
        <v>2</v>
      </c>
      <c r="AO215" s="17"/>
      <c r="AP215" s="16" t="s">
        <v>2</v>
      </c>
      <c r="AQ215" s="17"/>
      <c r="AR215" s="16" t="s">
        <v>2</v>
      </c>
      <c r="AS215" s="17"/>
      <c r="AT215" s="16">
        <v>20</v>
      </c>
      <c r="AU215" s="17"/>
      <c r="AV215" s="16">
        <v>6</v>
      </c>
      <c r="AW215" s="19" t="s">
        <v>24</v>
      </c>
      <c r="AX215" s="16" t="s">
        <v>2</v>
      </c>
      <c r="AY215" s="21"/>
      <c r="AZ215" s="8"/>
      <c r="BA215" s="8"/>
    </row>
    <row r="216" spans="2:53" s="8" customFormat="1">
      <c r="B216" s="14"/>
      <c r="C216" s="15">
        <v>2021</v>
      </c>
      <c r="D216" s="16" t="s">
        <v>2</v>
      </c>
      <c r="E216" s="16"/>
      <c r="F216" s="16" t="s">
        <v>2</v>
      </c>
      <c r="G216" s="16"/>
      <c r="H216" s="16" t="s">
        <v>2</v>
      </c>
      <c r="I216" s="16"/>
      <c r="J216" s="16" t="s">
        <v>2</v>
      </c>
      <c r="K216" s="16"/>
      <c r="L216" s="16" t="s">
        <v>2</v>
      </c>
      <c r="M216" s="16"/>
      <c r="N216" s="16" t="s">
        <v>2</v>
      </c>
      <c r="O216" s="16"/>
      <c r="P216" s="16" t="s">
        <v>2</v>
      </c>
      <c r="Q216" s="16"/>
      <c r="R216" s="16" t="s">
        <v>2</v>
      </c>
      <c r="S216" s="16"/>
      <c r="T216" s="16" t="s">
        <v>2</v>
      </c>
      <c r="U216" s="16"/>
      <c r="V216" s="16" t="s">
        <v>2</v>
      </c>
      <c r="W216" s="16"/>
      <c r="X216" s="16" t="s">
        <v>2</v>
      </c>
      <c r="Y216" s="16"/>
      <c r="Z216" s="16" t="s">
        <v>2</v>
      </c>
      <c r="AA216" s="16"/>
      <c r="AB216" s="16" t="s">
        <v>2</v>
      </c>
      <c r="AC216" s="16"/>
      <c r="AD216" s="16" t="s">
        <v>2</v>
      </c>
      <c r="AE216" s="16"/>
      <c r="AF216" s="16" t="s">
        <v>2</v>
      </c>
      <c r="AG216" s="16"/>
      <c r="AH216" s="16" t="s">
        <v>2</v>
      </c>
      <c r="AI216" s="16"/>
      <c r="AJ216" s="16" t="s">
        <v>2</v>
      </c>
      <c r="AK216" s="16"/>
      <c r="AL216" s="16" t="s">
        <v>2</v>
      </c>
      <c r="AM216" s="16"/>
      <c r="AN216" s="16" t="s">
        <v>2</v>
      </c>
      <c r="AO216" s="16"/>
      <c r="AP216" s="16" t="s">
        <v>2</v>
      </c>
      <c r="AQ216" s="16"/>
      <c r="AR216" s="16" t="s">
        <v>2</v>
      </c>
      <c r="AS216" s="16"/>
      <c r="AT216" s="16" t="s">
        <v>2</v>
      </c>
      <c r="AU216" s="16"/>
      <c r="AV216" s="16">
        <v>317</v>
      </c>
      <c r="AW216" s="19" t="s">
        <v>24</v>
      </c>
      <c r="AX216" s="16" t="s">
        <v>2</v>
      </c>
      <c r="AY216" s="21"/>
    </row>
    <row r="217" spans="2:53" s="3" customFormat="1">
      <c r="B217" s="74" t="s">
        <v>145</v>
      </c>
      <c r="C217" s="15">
        <v>2018</v>
      </c>
      <c r="D217" s="16" t="s">
        <v>2</v>
      </c>
      <c r="E217" s="16"/>
      <c r="F217" s="16" t="s">
        <v>2</v>
      </c>
      <c r="G217" s="16"/>
      <c r="H217" s="16" t="s">
        <v>2</v>
      </c>
      <c r="I217" s="16"/>
      <c r="J217" s="16" t="s">
        <v>2</v>
      </c>
      <c r="K217" s="16"/>
      <c r="L217" s="16" t="s">
        <v>2</v>
      </c>
      <c r="M217" s="16"/>
      <c r="N217" s="16" t="s">
        <v>2</v>
      </c>
      <c r="O217" s="16"/>
      <c r="P217" s="16" t="s">
        <v>2</v>
      </c>
      <c r="Q217" s="16"/>
      <c r="R217" s="16" t="s">
        <v>2</v>
      </c>
      <c r="S217" s="16"/>
      <c r="T217" s="16" t="s">
        <v>2</v>
      </c>
      <c r="U217" s="16"/>
      <c r="V217" s="16" t="s">
        <v>2</v>
      </c>
      <c r="W217" s="16"/>
      <c r="X217" s="16" t="s">
        <v>2</v>
      </c>
      <c r="Y217" s="16"/>
      <c r="Z217" s="16" t="s">
        <v>2</v>
      </c>
      <c r="AA217" s="16"/>
      <c r="AB217" s="16" t="s">
        <v>2</v>
      </c>
      <c r="AC217" s="16"/>
      <c r="AD217" s="16" t="s">
        <v>2</v>
      </c>
      <c r="AE217" s="16"/>
      <c r="AF217" s="16" t="s">
        <v>2</v>
      </c>
      <c r="AG217" s="16"/>
      <c r="AH217" s="16" t="s">
        <v>2</v>
      </c>
      <c r="AI217" s="16"/>
      <c r="AJ217" s="16">
        <v>1973</v>
      </c>
      <c r="AK217" s="16"/>
      <c r="AL217" s="16" t="s">
        <v>2</v>
      </c>
      <c r="AM217" s="16"/>
      <c r="AN217" s="16">
        <v>100</v>
      </c>
      <c r="AO217" s="16"/>
      <c r="AP217" s="16" t="s">
        <v>2</v>
      </c>
      <c r="AQ217" s="16"/>
      <c r="AR217" s="16" t="s">
        <v>2</v>
      </c>
      <c r="AS217" s="16"/>
      <c r="AT217" s="16" t="s">
        <v>2</v>
      </c>
      <c r="AU217" s="16"/>
      <c r="AV217" s="16" t="s">
        <v>2</v>
      </c>
      <c r="AW217" s="16"/>
      <c r="AX217" s="16" t="s">
        <v>2</v>
      </c>
      <c r="AY217" s="21"/>
      <c r="AZ217" s="8"/>
      <c r="BA217" s="8"/>
    </row>
    <row r="218" spans="2:53" s="3" customFormat="1">
      <c r="B218" s="14" t="s">
        <v>105</v>
      </c>
      <c r="C218" s="15">
        <v>2017</v>
      </c>
      <c r="D218" s="16" t="s">
        <v>2</v>
      </c>
      <c r="E218" s="16"/>
      <c r="F218" s="16" t="s">
        <v>2</v>
      </c>
      <c r="G218" s="16"/>
      <c r="H218" s="16" t="s">
        <v>2</v>
      </c>
      <c r="I218" s="16"/>
      <c r="J218" s="16" t="s">
        <v>3</v>
      </c>
      <c r="K218" s="16"/>
      <c r="L218" s="16" t="s">
        <v>2</v>
      </c>
      <c r="M218" s="16"/>
      <c r="N218" s="16" t="s">
        <v>2</v>
      </c>
      <c r="O218" s="16"/>
      <c r="P218" s="16" t="s">
        <v>2</v>
      </c>
      <c r="Q218" s="16"/>
      <c r="R218" s="16" t="s">
        <v>2</v>
      </c>
      <c r="S218" s="16"/>
      <c r="T218" s="16" t="s">
        <v>2</v>
      </c>
      <c r="U218" s="16"/>
      <c r="V218" s="16" t="s">
        <v>2</v>
      </c>
      <c r="W218" s="16"/>
      <c r="X218" s="16" t="s">
        <v>2</v>
      </c>
      <c r="Y218" s="16"/>
      <c r="Z218" s="16" t="s">
        <v>2</v>
      </c>
      <c r="AA218" s="16"/>
      <c r="AB218" s="16" t="s">
        <v>2</v>
      </c>
      <c r="AC218" s="16"/>
      <c r="AD218" s="16" t="s">
        <v>3</v>
      </c>
      <c r="AE218" s="16"/>
      <c r="AF218" s="16" t="s">
        <v>2</v>
      </c>
      <c r="AG218" s="16"/>
      <c r="AH218" s="16" t="s">
        <v>2</v>
      </c>
      <c r="AI218" s="16"/>
      <c r="AJ218" s="16" t="s">
        <v>2</v>
      </c>
      <c r="AK218" s="16"/>
      <c r="AL218" s="16" t="s">
        <v>2</v>
      </c>
      <c r="AM218" s="16"/>
      <c r="AN218" s="16" t="s">
        <v>2</v>
      </c>
      <c r="AO218" s="16"/>
      <c r="AP218" s="16">
        <v>27</v>
      </c>
      <c r="AQ218" s="16"/>
      <c r="AR218" s="16">
        <v>5</v>
      </c>
      <c r="AS218" s="16"/>
      <c r="AT218" s="16" t="s">
        <v>2</v>
      </c>
      <c r="AU218" s="16"/>
      <c r="AV218" s="16" t="s">
        <v>2</v>
      </c>
      <c r="AW218" s="16"/>
      <c r="AX218" s="16" t="s">
        <v>2</v>
      </c>
      <c r="AY218" s="21"/>
      <c r="AZ218" s="8"/>
      <c r="BA218" s="8"/>
    </row>
    <row r="219" spans="2:53" s="3" customFormat="1">
      <c r="B219" s="14"/>
      <c r="C219" s="15">
        <v>2018</v>
      </c>
      <c r="D219" s="16" t="s">
        <v>2</v>
      </c>
      <c r="E219" s="16"/>
      <c r="F219" s="16" t="s">
        <v>2</v>
      </c>
      <c r="G219" s="16"/>
      <c r="H219" s="16" t="s">
        <v>2</v>
      </c>
      <c r="I219" s="16"/>
      <c r="J219" s="16">
        <v>23</v>
      </c>
      <c r="K219" s="16"/>
      <c r="L219" s="16" t="s">
        <v>2</v>
      </c>
      <c r="M219" s="16"/>
      <c r="N219" s="16" t="s">
        <v>2</v>
      </c>
      <c r="O219" s="16"/>
      <c r="P219" s="16" t="s">
        <v>2</v>
      </c>
      <c r="Q219" s="16"/>
      <c r="R219" s="16" t="s">
        <v>2</v>
      </c>
      <c r="S219" s="16"/>
      <c r="T219" s="16" t="s">
        <v>2</v>
      </c>
      <c r="U219" s="16"/>
      <c r="V219" s="16" t="s">
        <v>2</v>
      </c>
      <c r="W219" s="16"/>
      <c r="X219" s="16">
        <v>527</v>
      </c>
      <c r="Y219" s="16"/>
      <c r="Z219" s="16" t="s">
        <v>2</v>
      </c>
      <c r="AA219" s="16"/>
      <c r="AB219" s="16" t="s">
        <v>2</v>
      </c>
      <c r="AC219" s="16"/>
      <c r="AD219" s="16" t="s">
        <v>2</v>
      </c>
      <c r="AE219" s="16"/>
      <c r="AF219" s="16" t="s">
        <v>2</v>
      </c>
      <c r="AG219" s="16"/>
      <c r="AH219" s="16" t="s">
        <v>2</v>
      </c>
      <c r="AI219" s="16"/>
      <c r="AJ219" s="16" t="s">
        <v>2</v>
      </c>
      <c r="AK219" s="16"/>
      <c r="AL219" s="16" t="s">
        <v>2</v>
      </c>
      <c r="AM219" s="16"/>
      <c r="AN219" s="16" t="s">
        <v>2</v>
      </c>
      <c r="AO219" s="16"/>
      <c r="AP219" s="16">
        <v>29</v>
      </c>
      <c r="AQ219" s="16"/>
      <c r="AR219" s="16">
        <v>45</v>
      </c>
      <c r="AS219" s="16"/>
      <c r="AT219" s="16" t="s">
        <v>2</v>
      </c>
      <c r="AU219" s="16"/>
      <c r="AV219" s="16" t="s">
        <v>2</v>
      </c>
      <c r="AW219" s="16"/>
      <c r="AX219" s="16" t="s">
        <v>2</v>
      </c>
      <c r="AY219" s="21"/>
      <c r="AZ219" s="8"/>
      <c r="BA219" s="8"/>
    </row>
    <row r="220" spans="2:53" s="3" customFormat="1">
      <c r="B220" s="14"/>
      <c r="C220" s="15">
        <v>2019</v>
      </c>
      <c r="D220" s="16" t="s">
        <v>2</v>
      </c>
      <c r="E220" s="16"/>
      <c r="F220" s="16" t="s">
        <v>2</v>
      </c>
      <c r="G220" s="16"/>
      <c r="H220" s="16" t="s">
        <v>2</v>
      </c>
      <c r="I220" s="16"/>
      <c r="J220" s="16" t="s">
        <v>2</v>
      </c>
      <c r="K220" s="16"/>
      <c r="L220" s="16" t="s">
        <v>3</v>
      </c>
      <c r="M220" s="16"/>
      <c r="N220" s="16" t="s">
        <v>2</v>
      </c>
      <c r="O220" s="16"/>
      <c r="P220" s="16" t="s">
        <v>2</v>
      </c>
      <c r="Q220" s="16"/>
      <c r="R220" s="16" t="s">
        <v>2</v>
      </c>
      <c r="S220" s="16"/>
      <c r="T220" s="16" t="s">
        <v>2</v>
      </c>
      <c r="U220" s="16"/>
      <c r="V220" s="16" t="s">
        <v>2</v>
      </c>
      <c r="W220" s="16"/>
      <c r="X220" s="16" t="s">
        <v>3</v>
      </c>
      <c r="Y220" s="16"/>
      <c r="Z220" s="16" t="s">
        <v>2</v>
      </c>
      <c r="AA220" s="16"/>
      <c r="AB220" s="16">
        <v>640</v>
      </c>
      <c r="AC220" s="16"/>
      <c r="AD220" s="16" t="s">
        <v>2</v>
      </c>
      <c r="AE220" s="16"/>
      <c r="AF220" s="16" t="s">
        <v>2</v>
      </c>
      <c r="AG220" s="16"/>
      <c r="AH220" s="16">
        <v>1050</v>
      </c>
      <c r="AI220" s="16"/>
      <c r="AJ220" s="16" t="s">
        <v>2</v>
      </c>
      <c r="AK220" s="16"/>
      <c r="AL220" s="16" t="s">
        <v>2</v>
      </c>
      <c r="AM220" s="16"/>
      <c r="AN220" s="16">
        <v>6315</v>
      </c>
      <c r="AO220" s="16"/>
      <c r="AP220" s="16" t="s">
        <v>3</v>
      </c>
      <c r="AQ220" s="16"/>
      <c r="AR220" s="16">
        <v>6</v>
      </c>
      <c r="AS220" s="16"/>
      <c r="AT220" s="16" t="s">
        <v>2</v>
      </c>
      <c r="AU220" s="16"/>
      <c r="AV220" s="16">
        <v>1</v>
      </c>
      <c r="AW220" s="16"/>
      <c r="AX220" s="16" t="s">
        <v>3</v>
      </c>
      <c r="AY220" s="21"/>
      <c r="AZ220" s="8"/>
      <c r="BA220" s="8"/>
    </row>
    <row r="221" spans="2:53" s="3" customFormat="1">
      <c r="B221" s="14"/>
      <c r="C221" s="15">
        <v>2020</v>
      </c>
      <c r="D221" s="16" t="s">
        <v>2</v>
      </c>
      <c r="E221" s="16"/>
      <c r="F221" s="16" t="s">
        <v>2</v>
      </c>
      <c r="G221" s="16"/>
      <c r="H221" s="16" t="s">
        <v>2</v>
      </c>
      <c r="I221" s="16"/>
      <c r="J221" s="16" t="s">
        <v>3</v>
      </c>
      <c r="K221" s="16"/>
      <c r="L221" s="16" t="s">
        <v>2</v>
      </c>
      <c r="M221" s="16"/>
      <c r="N221" s="16" t="s">
        <v>2</v>
      </c>
      <c r="O221" s="16"/>
      <c r="P221" s="16" t="s">
        <v>2</v>
      </c>
      <c r="Q221" s="16"/>
      <c r="R221" s="16" t="s">
        <v>2</v>
      </c>
      <c r="S221" s="16"/>
      <c r="T221" s="16" t="s">
        <v>2</v>
      </c>
      <c r="U221" s="16"/>
      <c r="V221" s="16" t="s">
        <v>2</v>
      </c>
      <c r="W221" s="16"/>
      <c r="X221" s="16" t="s">
        <v>3</v>
      </c>
      <c r="Y221" s="16"/>
      <c r="Z221" s="16" t="s">
        <v>2</v>
      </c>
      <c r="AA221" s="16"/>
      <c r="AB221" s="16" t="s">
        <v>2</v>
      </c>
      <c r="AC221" s="16"/>
      <c r="AD221" s="16" t="s">
        <v>2</v>
      </c>
      <c r="AE221" s="16"/>
      <c r="AF221" s="16" t="s">
        <v>2</v>
      </c>
      <c r="AG221" s="16"/>
      <c r="AH221" s="16" t="s">
        <v>2</v>
      </c>
      <c r="AI221" s="16"/>
      <c r="AJ221" s="16" t="s">
        <v>2</v>
      </c>
      <c r="AK221" s="16"/>
      <c r="AL221" s="16" t="s">
        <v>2</v>
      </c>
      <c r="AM221" s="16"/>
      <c r="AN221" s="16" t="s">
        <v>3</v>
      </c>
      <c r="AO221" s="16"/>
      <c r="AP221" s="16" t="s">
        <v>2</v>
      </c>
      <c r="AQ221" s="16"/>
      <c r="AR221" s="16" t="s">
        <v>2</v>
      </c>
      <c r="AS221" s="16"/>
      <c r="AT221" s="16" t="s">
        <v>2</v>
      </c>
      <c r="AU221" s="16"/>
      <c r="AV221" s="16" t="s">
        <v>2</v>
      </c>
      <c r="AW221" s="16"/>
      <c r="AX221" s="16" t="s">
        <v>2</v>
      </c>
      <c r="AY221" s="21"/>
      <c r="AZ221" s="8"/>
      <c r="BA221" s="8"/>
    </row>
    <row r="222" spans="2:53" s="8" customFormat="1">
      <c r="B222" s="14"/>
      <c r="C222" s="15">
        <v>2021</v>
      </c>
      <c r="D222" s="16" t="s">
        <v>2</v>
      </c>
      <c r="E222" s="16"/>
      <c r="F222" s="16" t="s">
        <v>2</v>
      </c>
      <c r="G222" s="16"/>
      <c r="H222" s="16" t="s">
        <v>2</v>
      </c>
      <c r="I222" s="16"/>
      <c r="J222" s="16">
        <v>7</v>
      </c>
      <c r="K222" s="16"/>
      <c r="L222" s="16" t="s">
        <v>2</v>
      </c>
      <c r="M222" s="16"/>
      <c r="N222" s="16" t="s">
        <v>2</v>
      </c>
      <c r="O222" s="16"/>
      <c r="P222" s="16" t="s">
        <v>2</v>
      </c>
      <c r="Q222" s="16"/>
      <c r="R222" s="16" t="s">
        <v>2</v>
      </c>
      <c r="S222" s="16"/>
      <c r="T222" s="16" t="s">
        <v>2</v>
      </c>
      <c r="U222" s="16"/>
      <c r="V222" s="16" t="s">
        <v>2</v>
      </c>
      <c r="W222" s="16"/>
      <c r="X222" s="16">
        <v>1</v>
      </c>
      <c r="Y222" s="16"/>
      <c r="Z222" s="16" t="s">
        <v>2</v>
      </c>
      <c r="AA222" s="16"/>
      <c r="AB222" s="16" t="s">
        <v>2</v>
      </c>
      <c r="AC222" s="16"/>
      <c r="AD222" s="16" t="s">
        <v>2</v>
      </c>
      <c r="AE222" s="16"/>
      <c r="AF222" s="16" t="s">
        <v>2</v>
      </c>
      <c r="AG222" s="16"/>
      <c r="AH222" s="16" t="s">
        <v>3</v>
      </c>
      <c r="AI222" s="16"/>
      <c r="AJ222" s="16" t="s">
        <v>2</v>
      </c>
      <c r="AK222" s="16"/>
      <c r="AL222" s="16" t="s">
        <v>2</v>
      </c>
      <c r="AM222" s="16"/>
      <c r="AN222" s="16" t="s">
        <v>2</v>
      </c>
      <c r="AO222" s="16"/>
      <c r="AP222" s="16" t="s">
        <v>2</v>
      </c>
      <c r="AQ222" s="16"/>
      <c r="AR222" s="16">
        <v>3</v>
      </c>
      <c r="AS222" s="16"/>
      <c r="AT222" s="16" t="s">
        <v>2</v>
      </c>
      <c r="AU222" s="16"/>
      <c r="AV222" s="16" t="s">
        <v>2</v>
      </c>
      <c r="AW222" s="16"/>
      <c r="AX222" s="16" t="s">
        <v>2</v>
      </c>
      <c r="AY222" s="21"/>
    </row>
    <row r="223" spans="2:53" customFormat="1">
      <c r="B223" s="74" t="s">
        <v>94</v>
      </c>
      <c r="C223" s="15">
        <v>2017</v>
      </c>
      <c r="D223" s="16" t="s">
        <v>2</v>
      </c>
      <c r="E223" s="17"/>
      <c r="F223" s="16" t="s">
        <v>2</v>
      </c>
      <c r="G223" s="17"/>
      <c r="H223" s="16" t="s">
        <v>2</v>
      </c>
      <c r="I223" s="17"/>
      <c r="J223" s="16" t="s">
        <v>2</v>
      </c>
      <c r="K223" s="16"/>
      <c r="L223" s="16" t="s">
        <v>3</v>
      </c>
      <c r="M223" s="17"/>
      <c r="N223" s="16" t="s">
        <v>2</v>
      </c>
      <c r="O223" s="17"/>
      <c r="P223" s="16" t="s">
        <v>2</v>
      </c>
      <c r="Q223" s="17"/>
      <c r="R223" s="16" t="s">
        <v>2</v>
      </c>
      <c r="S223" s="17"/>
      <c r="T223" s="16" t="s">
        <v>2</v>
      </c>
      <c r="U223" s="17"/>
      <c r="V223" s="16" t="s">
        <v>2</v>
      </c>
      <c r="W223" s="17"/>
      <c r="X223" s="16" t="s">
        <v>2</v>
      </c>
      <c r="Y223" s="17"/>
      <c r="Z223" s="16" t="s">
        <v>2</v>
      </c>
      <c r="AA223" s="17"/>
      <c r="AB223" s="16" t="s">
        <v>2</v>
      </c>
      <c r="AC223" s="17"/>
      <c r="AD223" s="16" t="s">
        <v>2</v>
      </c>
      <c r="AE223" s="17"/>
      <c r="AF223" s="16">
        <v>4</v>
      </c>
      <c r="AG223" s="17"/>
      <c r="AH223" s="16" t="s">
        <v>2</v>
      </c>
      <c r="AI223" s="17"/>
      <c r="AJ223" s="16" t="s">
        <v>2</v>
      </c>
      <c r="AK223" s="17"/>
      <c r="AL223" s="16" t="s">
        <v>2</v>
      </c>
      <c r="AM223" s="17"/>
      <c r="AN223" s="16" t="s">
        <v>2</v>
      </c>
      <c r="AO223" s="17"/>
      <c r="AP223" s="16" t="s">
        <v>2</v>
      </c>
      <c r="AQ223" s="17"/>
      <c r="AR223" s="16" t="s">
        <v>3</v>
      </c>
      <c r="AS223" s="17"/>
      <c r="AT223" s="16" t="s">
        <v>2</v>
      </c>
      <c r="AU223" s="17"/>
      <c r="AV223" s="16" t="s">
        <v>2</v>
      </c>
      <c r="AW223" s="17"/>
      <c r="AX223" s="16" t="s">
        <v>2</v>
      </c>
      <c r="AY223" s="21"/>
      <c r="AZ223" s="8"/>
      <c r="BA223" s="8"/>
    </row>
    <row r="224" spans="2:53" customFormat="1">
      <c r="B224" s="14"/>
      <c r="C224" s="15">
        <v>2018</v>
      </c>
      <c r="D224" s="16" t="s">
        <v>2</v>
      </c>
      <c r="E224" s="17"/>
      <c r="F224" s="16" t="s">
        <v>2</v>
      </c>
      <c r="G224" s="17"/>
      <c r="H224" s="16" t="s">
        <v>2</v>
      </c>
      <c r="I224" s="17"/>
      <c r="J224" s="16" t="s">
        <v>2</v>
      </c>
      <c r="K224" s="16"/>
      <c r="L224" s="16" t="s">
        <v>3</v>
      </c>
      <c r="M224" s="17"/>
      <c r="N224" s="16" t="s">
        <v>2</v>
      </c>
      <c r="O224" s="17"/>
      <c r="P224" s="16" t="s">
        <v>2</v>
      </c>
      <c r="Q224" s="17"/>
      <c r="R224" s="16" t="s">
        <v>2</v>
      </c>
      <c r="S224" s="17"/>
      <c r="T224" s="16" t="s">
        <v>2</v>
      </c>
      <c r="U224" s="17"/>
      <c r="V224" s="16" t="s">
        <v>2</v>
      </c>
      <c r="W224" s="17"/>
      <c r="X224" s="16" t="s">
        <v>2</v>
      </c>
      <c r="Y224" s="17"/>
      <c r="Z224" s="16" t="s">
        <v>2</v>
      </c>
      <c r="AA224" s="17"/>
      <c r="AB224" s="16" t="s">
        <v>2</v>
      </c>
      <c r="AC224" s="17"/>
      <c r="AD224" s="16" t="s">
        <v>2</v>
      </c>
      <c r="AE224" s="17"/>
      <c r="AF224" s="16" t="s">
        <v>2</v>
      </c>
      <c r="AG224" s="17"/>
      <c r="AH224" s="16" t="s">
        <v>3</v>
      </c>
      <c r="AI224" s="17"/>
      <c r="AJ224" s="16" t="s">
        <v>2</v>
      </c>
      <c r="AK224" s="17"/>
      <c r="AL224" s="16" t="s">
        <v>2</v>
      </c>
      <c r="AM224" s="17"/>
      <c r="AN224" s="16" t="s">
        <v>2</v>
      </c>
      <c r="AO224" s="17"/>
      <c r="AP224" s="16" t="s">
        <v>2</v>
      </c>
      <c r="AQ224" s="17"/>
      <c r="AR224" s="16" t="s">
        <v>2</v>
      </c>
      <c r="AS224" s="17"/>
      <c r="AT224" s="16" t="s">
        <v>2</v>
      </c>
      <c r="AU224" s="17"/>
      <c r="AV224" s="16" t="s">
        <v>2</v>
      </c>
      <c r="AW224" s="17"/>
      <c r="AX224" s="16" t="s">
        <v>2</v>
      </c>
      <c r="AY224" s="21"/>
      <c r="AZ224" s="8"/>
      <c r="BA224" s="8"/>
    </row>
    <row r="225" spans="1:53" customFormat="1">
      <c r="B225" s="14"/>
      <c r="C225" s="15">
        <v>2019</v>
      </c>
      <c r="D225" s="16" t="s">
        <v>3</v>
      </c>
      <c r="E225" s="17"/>
      <c r="F225" s="16" t="s">
        <v>2</v>
      </c>
      <c r="G225" s="17"/>
      <c r="H225" s="16" t="s">
        <v>2</v>
      </c>
      <c r="I225" s="17"/>
      <c r="J225" s="16" t="s">
        <v>2</v>
      </c>
      <c r="K225" s="16"/>
      <c r="L225" s="16" t="s">
        <v>2</v>
      </c>
      <c r="M225" s="17"/>
      <c r="N225" s="16" t="s">
        <v>2</v>
      </c>
      <c r="O225" s="17"/>
      <c r="P225" s="16" t="s">
        <v>2</v>
      </c>
      <c r="Q225" s="17"/>
      <c r="R225" s="16" t="s">
        <v>2</v>
      </c>
      <c r="S225" s="17"/>
      <c r="T225" s="16" t="s">
        <v>2</v>
      </c>
      <c r="U225" s="17"/>
      <c r="V225" s="16" t="s">
        <v>2</v>
      </c>
      <c r="W225" s="17"/>
      <c r="X225" s="16" t="s">
        <v>2</v>
      </c>
      <c r="Y225" s="17"/>
      <c r="Z225" s="16" t="s">
        <v>2</v>
      </c>
      <c r="AA225" s="17"/>
      <c r="AB225" s="16" t="s">
        <v>2</v>
      </c>
      <c r="AC225" s="17"/>
      <c r="AD225" s="16" t="s">
        <v>2</v>
      </c>
      <c r="AE225" s="17"/>
      <c r="AF225" s="16">
        <v>33</v>
      </c>
      <c r="AG225" s="17"/>
      <c r="AH225" s="16" t="s">
        <v>2</v>
      </c>
      <c r="AI225" s="17"/>
      <c r="AJ225" s="16" t="s">
        <v>2</v>
      </c>
      <c r="AK225" s="17"/>
      <c r="AL225" s="16" t="s">
        <v>2</v>
      </c>
      <c r="AM225" s="17"/>
      <c r="AN225" s="16" t="s">
        <v>2</v>
      </c>
      <c r="AO225" s="17"/>
      <c r="AP225" s="16" t="s">
        <v>2</v>
      </c>
      <c r="AQ225" s="17"/>
      <c r="AR225" s="16" t="s">
        <v>2</v>
      </c>
      <c r="AS225" s="17"/>
      <c r="AT225" s="16" t="s">
        <v>2</v>
      </c>
      <c r="AU225" s="17"/>
      <c r="AV225" s="16" t="s">
        <v>2</v>
      </c>
      <c r="AW225" s="17"/>
      <c r="AX225" s="16" t="s">
        <v>2</v>
      </c>
      <c r="AY225" s="21"/>
      <c r="AZ225" s="8"/>
      <c r="BA225" s="8"/>
    </row>
    <row r="226" spans="1:53" s="3" customFormat="1">
      <c r="B226" s="14"/>
      <c r="C226" s="15">
        <v>2020</v>
      </c>
      <c r="D226" s="16" t="s">
        <v>3</v>
      </c>
      <c r="E226" s="16"/>
      <c r="F226" s="16" t="s">
        <v>2</v>
      </c>
      <c r="G226" s="16"/>
      <c r="H226" s="16" t="s">
        <v>2</v>
      </c>
      <c r="I226" s="16"/>
      <c r="J226" s="16" t="s">
        <v>2</v>
      </c>
      <c r="K226" s="16"/>
      <c r="L226" s="16" t="s">
        <v>2</v>
      </c>
      <c r="M226" s="16"/>
      <c r="N226" s="16" t="s">
        <v>2</v>
      </c>
      <c r="O226" s="16"/>
      <c r="P226" s="16" t="s">
        <v>2</v>
      </c>
      <c r="Q226" s="16"/>
      <c r="R226" s="16" t="s">
        <v>2</v>
      </c>
      <c r="S226" s="16"/>
      <c r="T226" s="16" t="s">
        <v>2</v>
      </c>
      <c r="U226" s="16"/>
      <c r="V226" s="16" t="s">
        <v>2</v>
      </c>
      <c r="W226" s="16"/>
      <c r="X226" s="16" t="s">
        <v>2</v>
      </c>
      <c r="Y226" s="16"/>
      <c r="Z226" s="16" t="s">
        <v>2</v>
      </c>
      <c r="AA226" s="16"/>
      <c r="AB226" s="16" t="s">
        <v>2</v>
      </c>
      <c r="AC226" s="16"/>
      <c r="AD226" s="16" t="s">
        <v>2</v>
      </c>
      <c r="AE226" s="16"/>
      <c r="AF226" s="16">
        <v>33</v>
      </c>
      <c r="AG226" s="16"/>
      <c r="AH226" s="16" t="s">
        <v>2</v>
      </c>
      <c r="AI226" s="16"/>
      <c r="AJ226" s="16" t="s">
        <v>2</v>
      </c>
      <c r="AK226" s="16"/>
      <c r="AL226" s="16" t="s">
        <v>2</v>
      </c>
      <c r="AM226" s="16"/>
      <c r="AN226" s="16" t="s">
        <v>2</v>
      </c>
      <c r="AO226" s="16"/>
      <c r="AP226" s="16" t="s">
        <v>2</v>
      </c>
      <c r="AQ226" s="16"/>
      <c r="AR226" s="16">
        <v>1</v>
      </c>
      <c r="AS226" s="16"/>
      <c r="AT226" s="16" t="s">
        <v>2</v>
      </c>
      <c r="AU226" s="16"/>
      <c r="AV226" s="16" t="s">
        <v>2</v>
      </c>
      <c r="AW226" s="16"/>
      <c r="AX226" s="16" t="s">
        <v>2</v>
      </c>
      <c r="AY226" s="21"/>
      <c r="AZ226" s="8"/>
      <c r="BA226" s="8"/>
    </row>
    <row r="227" spans="1:53" s="8" customFormat="1">
      <c r="B227" s="14"/>
      <c r="C227" s="15">
        <v>2021</v>
      </c>
      <c r="D227" s="16" t="s">
        <v>3</v>
      </c>
      <c r="E227" s="16"/>
      <c r="F227" s="16" t="s">
        <v>2</v>
      </c>
      <c r="G227" s="16"/>
      <c r="H227" s="16" t="s">
        <v>2</v>
      </c>
      <c r="I227" s="16"/>
      <c r="J227" s="16" t="s">
        <v>2</v>
      </c>
      <c r="K227" s="16"/>
      <c r="L227" s="16" t="s">
        <v>2</v>
      </c>
      <c r="M227" s="16"/>
      <c r="N227" s="16" t="s">
        <v>2</v>
      </c>
      <c r="O227" s="16"/>
      <c r="P227" s="16" t="s">
        <v>2</v>
      </c>
      <c r="Q227" s="16"/>
      <c r="R227" s="16" t="s">
        <v>2</v>
      </c>
      <c r="S227" s="16"/>
      <c r="T227" s="16" t="s">
        <v>2</v>
      </c>
      <c r="U227" s="16"/>
      <c r="V227" s="16" t="s">
        <v>2</v>
      </c>
      <c r="W227" s="16"/>
      <c r="X227" s="16" t="s">
        <v>2</v>
      </c>
      <c r="Y227" s="16"/>
      <c r="Z227" s="16" t="s">
        <v>2</v>
      </c>
      <c r="AA227" s="16"/>
      <c r="AB227" s="16" t="s">
        <v>2</v>
      </c>
      <c r="AC227" s="16"/>
      <c r="AD227" s="16" t="s">
        <v>2</v>
      </c>
      <c r="AE227" s="16"/>
      <c r="AF227" s="16" t="s">
        <v>2</v>
      </c>
      <c r="AG227" s="16"/>
      <c r="AH227" s="16" t="s">
        <v>2</v>
      </c>
      <c r="AI227" s="16"/>
      <c r="AJ227" s="16" t="s">
        <v>2</v>
      </c>
      <c r="AK227" s="16"/>
      <c r="AL227" s="16" t="s">
        <v>2</v>
      </c>
      <c r="AM227" s="16"/>
      <c r="AN227" s="16" t="s">
        <v>2</v>
      </c>
      <c r="AO227" s="16"/>
      <c r="AP227" s="16" t="s">
        <v>2</v>
      </c>
      <c r="AQ227" s="16"/>
      <c r="AR227" s="16" t="s">
        <v>2</v>
      </c>
      <c r="AS227" s="16"/>
      <c r="AT227" s="16" t="s">
        <v>2</v>
      </c>
      <c r="AU227" s="16"/>
      <c r="AV227" s="16" t="s">
        <v>2</v>
      </c>
      <c r="AW227" s="16"/>
      <c r="AX227" s="16" t="s">
        <v>2</v>
      </c>
      <c r="AY227" s="21"/>
    </row>
    <row r="228" spans="1:53" s="3" customFormat="1">
      <c r="B228" s="14" t="s">
        <v>95</v>
      </c>
      <c r="C228" s="15">
        <v>2017</v>
      </c>
      <c r="D228" s="16" t="s">
        <v>2</v>
      </c>
      <c r="E228" s="17"/>
      <c r="F228" s="16" t="s">
        <v>2</v>
      </c>
      <c r="G228" s="17"/>
      <c r="H228" s="16" t="s">
        <v>2</v>
      </c>
      <c r="I228" s="17"/>
      <c r="J228" s="16" t="s">
        <v>2</v>
      </c>
      <c r="K228" s="16"/>
      <c r="L228" s="16" t="s">
        <v>3</v>
      </c>
      <c r="M228" s="17"/>
      <c r="N228" s="16" t="s">
        <v>2</v>
      </c>
      <c r="O228" s="17"/>
      <c r="P228" s="16" t="s">
        <v>2</v>
      </c>
      <c r="Q228" s="17"/>
      <c r="R228" s="16" t="s">
        <v>2</v>
      </c>
      <c r="S228" s="17"/>
      <c r="T228" s="16" t="s">
        <v>2</v>
      </c>
      <c r="U228" s="17"/>
      <c r="V228" s="16" t="s">
        <v>2</v>
      </c>
      <c r="W228" s="17"/>
      <c r="X228" s="16" t="s">
        <v>2</v>
      </c>
      <c r="Y228" s="17"/>
      <c r="Z228" s="16" t="s">
        <v>2</v>
      </c>
      <c r="AA228" s="17"/>
      <c r="AB228" s="16" t="s">
        <v>2</v>
      </c>
      <c r="AC228" s="17"/>
      <c r="AD228" s="16" t="s">
        <v>2</v>
      </c>
      <c r="AE228" s="17"/>
      <c r="AF228" s="16" t="s">
        <v>2</v>
      </c>
      <c r="AG228" s="17"/>
      <c r="AH228" s="16" t="s">
        <v>2</v>
      </c>
      <c r="AI228" s="17"/>
      <c r="AJ228" s="16" t="s">
        <v>2</v>
      </c>
      <c r="AK228" s="17"/>
      <c r="AL228" s="16" t="s">
        <v>2</v>
      </c>
      <c r="AM228" s="17"/>
      <c r="AN228" s="16" t="s">
        <v>3</v>
      </c>
      <c r="AO228" s="17"/>
      <c r="AP228" s="16" t="s">
        <v>2</v>
      </c>
      <c r="AQ228" s="17"/>
      <c r="AR228" s="16" t="s">
        <v>2</v>
      </c>
      <c r="AS228" s="17"/>
      <c r="AT228" s="16" t="s">
        <v>2</v>
      </c>
      <c r="AU228" s="17"/>
      <c r="AV228" s="16" t="s">
        <v>3</v>
      </c>
      <c r="AW228" s="17"/>
      <c r="AX228" s="16" t="s">
        <v>2</v>
      </c>
      <c r="AY228" s="21"/>
      <c r="AZ228" s="8"/>
      <c r="BA228" s="8"/>
    </row>
    <row r="229" spans="1:53" s="3" customFormat="1">
      <c r="B229" s="14"/>
      <c r="C229" s="15">
        <v>2019</v>
      </c>
      <c r="D229" s="16" t="s">
        <v>2</v>
      </c>
      <c r="E229" s="17"/>
      <c r="F229" s="16" t="s">
        <v>2</v>
      </c>
      <c r="G229" s="17"/>
      <c r="H229" s="16" t="s">
        <v>2</v>
      </c>
      <c r="I229" s="17"/>
      <c r="J229" s="16" t="s">
        <v>2</v>
      </c>
      <c r="K229" s="16"/>
      <c r="L229" s="16" t="s">
        <v>2</v>
      </c>
      <c r="M229" s="17"/>
      <c r="N229" s="16" t="s">
        <v>2</v>
      </c>
      <c r="O229" s="17"/>
      <c r="P229" s="16" t="s">
        <v>2</v>
      </c>
      <c r="Q229" s="17"/>
      <c r="R229" s="16" t="s">
        <v>2</v>
      </c>
      <c r="S229" s="17"/>
      <c r="T229" s="16" t="s">
        <v>2</v>
      </c>
      <c r="U229" s="17"/>
      <c r="V229" s="16" t="s">
        <v>2</v>
      </c>
      <c r="W229" s="17"/>
      <c r="X229" s="16" t="s">
        <v>2</v>
      </c>
      <c r="Y229" s="17"/>
      <c r="Z229" s="16" t="s">
        <v>2</v>
      </c>
      <c r="AA229" s="17"/>
      <c r="AB229" s="16" t="s">
        <v>2</v>
      </c>
      <c r="AC229" s="17"/>
      <c r="AD229" s="16" t="s">
        <v>2</v>
      </c>
      <c r="AE229" s="17"/>
      <c r="AF229" s="16" t="s">
        <v>2</v>
      </c>
      <c r="AG229" s="17"/>
      <c r="AH229" s="16" t="s">
        <v>2</v>
      </c>
      <c r="AI229" s="17"/>
      <c r="AJ229" s="16" t="s">
        <v>2</v>
      </c>
      <c r="AK229" s="17"/>
      <c r="AL229" s="16" t="s">
        <v>2</v>
      </c>
      <c r="AM229" s="17"/>
      <c r="AN229" s="16" t="s">
        <v>2</v>
      </c>
      <c r="AO229" s="17"/>
      <c r="AP229" s="16" t="s">
        <v>2</v>
      </c>
      <c r="AQ229" s="17"/>
      <c r="AR229" s="16" t="s">
        <v>2</v>
      </c>
      <c r="AS229" s="17"/>
      <c r="AT229" s="16" t="s">
        <v>2</v>
      </c>
      <c r="AU229" s="17"/>
      <c r="AV229" s="16" t="s">
        <v>3</v>
      </c>
      <c r="AW229" s="17"/>
      <c r="AX229" s="16" t="s">
        <v>2</v>
      </c>
      <c r="AY229" s="21"/>
      <c r="AZ229" s="8"/>
      <c r="BA229" s="8"/>
    </row>
    <row r="230" spans="1:53" s="3" customFormat="1">
      <c r="B230" s="14"/>
      <c r="C230" s="15">
        <v>2020</v>
      </c>
      <c r="D230" s="16" t="s">
        <v>2</v>
      </c>
      <c r="E230" s="17"/>
      <c r="F230" s="16" t="s">
        <v>2</v>
      </c>
      <c r="G230" s="17"/>
      <c r="H230" s="16" t="s">
        <v>2</v>
      </c>
      <c r="I230" s="17"/>
      <c r="J230" s="16" t="s">
        <v>2</v>
      </c>
      <c r="K230" s="17"/>
      <c r="L230" s="16" t="s">
        <v>3</v>
      </c>
      <c r="M230" s="17"/>
      <c r="N230" s="16" t="s">
        <v>2</v>
      </c>
      <c r="O230" s="17"/>
      <c r="P230" s="16" t="s">
        <v>2</v>
      </c>
      <c r="Q230" s="17"/>
      <c r="R230" s="16" t="s">
        <v>2</v>
      </c>
      <c r="S230" s="17"/>
      <c r="T230" s="16" t="s">
        <v>2</v>
      </c>
      <c r="U230" s="17"/>
      <c r="V230" s="16">
        <v>2</v>
      </c>
      <c r="W230" s="17"/>
      <c r="X230" s="16" t="s">
        <v>2</v>
      </c>
      <c r="Y230" s="17"/>
      <c r="Z230" s="16" t="s">
        <v>2</v>
      </c>
      <c r="AA230" s="17"/>
      <c r="AB230" s="16" t="s">
        <v>2</v>
      </c>
      <c r="AC230" s="17"/>
      <c r="AD230" s="16" t="s">
        <v>2</v>
      </c>
      <c r="AE230" s="17"/>
      <c r="AF230" s="16" t="s">
        <v>2</v>
      </c>
      <c r="AG230" s="17"/>
      <c r="AH230" s="16" t="s">
        <v>2</v>
      </c>
      <c r="AI230" s="17"/>
      <c r="AJ230" s="16" t="s">
        <v>2</v>
      </c>
      <c r="AK230" s="17"/>
      <c r="AL230" s="16" t="s">
        <v>2</v>
      </c>
      <c r="AM230" s="17"/>
      <c r="AN230" s="16" t="s">
        <v>3</v>
      </c>
      <c r="AO230" s="17"/>
      <c r="AP230" s="16" t="s">
        <v>2</v>
      </c>
      <c r="AQ230" s="17"/>
      <c r="AR230" s="16" t="s">
        <v>2</v>
      </c>
      <c r="AS230" s="17"/>
      <c r="AT230" s="16" t="s">
        <v>2</v>
      </c>
      <c r="AU230" s="17"/>
      <c r="AV230" s="16" t="s">
        <v>3</v>
      </c>
      <c r="AW230" s="17"/>
      <c r="AX230" s="16" t="s">
        <v>2</v>
      </c>
      <c r="AY230" s="21"/>
      <c r="AZ230" s="8"/>
      <c r="BA230" s="8"/>
    </row>
    <row r="231" spans="1:53" s="8" customFormat="1">
      <c r="B231" s="14"/>
      <c r="C231" s="15">
        <v>2021</v>
      </c>
      <c r="D231" s="16" t="s">
        <v>2</v>
      </c>
      <c r="E231" s="16"/>
      <c r="F231" s="16" t="s">
        <v>2</v>
      </c>
      <c r="G231" s="16"/>
      <c r="H231" s="16" t="s">
        <v>2</v>
      </c>
      <c r="I231" s="16"/>
      <c r="J231" s="16" t="s">
        <v>2</v>
      </c>
      <c r="K231" s="16"/>
      <c r="L231" s="16" t="s">
        <v>3</v>
      </c>
      <c r="M231" s="16"/>
      <c r="N231" s="16" t="s">
        <v>2</v>
      </c>
      <c r="O231" s="16"/>
      <c r="P231" s="16" t="s">
        <v>2</v>
      </c>
      <c r="Q231" s="16"/>
      <c r="R231" s="16" t="s">
        <v>2</v>
      </c>
      <c r="S231" s="16"/>
      <c r="T231" s="16" t="s">
        <v>2</v>
      </c>
      <c r="U231" s="16"/>
      <c r="V231" s="16" t="s">
        <v>2</v>
      </c>
      <c r="W231" s="16"/>
      <c r="X231" s="16" t="s">
        <v>2</v>
      </c>
      <c r="Y231" s="16"/>
      <c r="Z231" s="16" t="s">
        <v>2</v>
      </c>
      <c r="AA231" s="16"/>
      <c r="AB231" s="16" t="s">
        <v>2</v>
      </c>
      <c r="AC231" s="16"/>
      <c r="AD231" s="16" t="s">
        <v>2</v>
      </c>
      <c r="AE231" s="16"/>
      <c r="AF231" s="16" t="s">
        <v>2</v>
      </c>
      <c r="AG231" s="16"/>
      <c r="AH231" s="16" t="s">
        <v>2</v>
      </c>
      <c r="AI231" s="16"/>
      <c r="AJ231" s="16" t="s">
        <v>2</v>
      </c>
      <c r="AK231" s="16"/>
      <c r="AL231" s="16" t="s">
        <v>2</v>
      </c>
      <c r="AM231" s="16"/>
      <c r="AN231" s="16" t="s">
        <v>2</v>
      </c>
      <c r="AO231" s="16"/>
      <c r="AP231" s="16" t="s">
        <v>2</v>
      </c>
      <c r="AQ231" s="16"/>
      <c r="AR231" s="16" t="s">
        <v>3</v>
      </c>
      <c r="AS231" s="16"/>
      <c r="AT231" s="16" t="s">
        <v>2</v>
      </c>
      <c r="AU231" s="16"/>
      <c r="AV231" s="16" t="s">
        <v>2</v>
      </c>
      <c r="AW231" s="16"/>
      <c r="AX231" s="16" t="s">
        <v>2</v>
      </c>
      <c r="AY231" s="21"/>
    </row>
    <row r="232" spans="1:53" s="3" customFormat="1">
      <c r="B232" s="14" t="s">
        <v>22</v>
      </c>
      <c r="C232" s="15">
        <v>2017</v>
      </c>
      <c r="D232" s="16" t="s">
        <v>2</v>
      </c>
      <c r="E232" s="16"/>
      <c r="F232" s="16" t="s">
        <v>2</v>
      </c>
      <c r="G232" s="16"/>
      <c r="H232" s="16" t="s">
        <v>2</v>
      </c>
      <c r="I232" s="16"/>
      <c r="J232" s="16" t="s">
        <v>2</v>
      </c>
      <c r="K232" s="57"/>
      <c r="L232" s="16" t="s">
        <v>2</v>
      </c>
      <c r="M232" s="16"/>
      <c r="N232" s="16" t="s">
        <v>2</v>
      </c>
      <c r="O232" s="16"/>
      <c r="P232" s="16" t="s">
        <v>2</v>
      </c>
      <c r="Q232" s="16"/>
      <c r="R232" s="16" t="s">
        <v>2</v>
      </c>
      <c r="S232" s="16"/>
      <c r="T232" s="16" t="s">
        <v>2</v>
      </c>
      <c r="U232" s="16"/>
      <c r="V232" s="16" t="s">
        <v>2</v>
      </c>
      <c r="W232" s="16"/>
      <c r="X232" s="16" t="s">
        <v>2</v>
      </c>
      <c r="Y232" s="16"/>
      <c r="Z232" s="16" t="s">
        <v>2</v>
      </c>
      <c r="AA232" s="16"/>
      <c r="AB232" s="16" t="s">
        <v>2</v>
      </c>
      <c r="AC232" s="16"/>
      <c r="AD232" s="16" t="s">
        <v>2</v>
      </c>
      <c r="AE232" s="16"/>
      <c r="AF232" s="16" t="s">
        <v>2</v>
      </c>
      <c r="AG232" s="16"/>
      <c r="AH232" s="16" t="s">
        <v>2</v>
      </c>
      <c r="AI232" s="16"/>
      <c r="AJ232" s="16">
        <v>574</v>
      </c>
      <c r="AK232" s="16"/>
      <c r="AL232" s="16" t="s">
        <v>2</v>
      </c>
      <c r="AM232" s="16"/>
      <c r="AN232" s="16" t="s">
        <v>2</v>
      </c>
      <c r="AO232" s="16"/>
      <c r="AP232" s="16" t="s">
        <v>2</v>
      </c>
      <c r="AQ232" s="16"/>
      <c r="AR232" s="16" t="s">
        <v>2</v>
      </c>
      <c r="AS232" s="16"/>
      <c r="AT232" s="16" t="s">
        <v>2</v>
      </c>
      <c r="AU232" s="16"/>
      <c r="AV232" s="16" t="s">
        <v>2</v>
      </c>
      <c r="AW232" s="16"/>
      <c r="AX232" s="16" t="s">
        <v>2</v>
      </c>
      <c r="AY232" s="21"/>
      <c r="AZ232" s="8"/>
      <c r="BA232" s="8"/>
    </row>
    <row r="233" spans="1:53" customFormat="1">
      <c r="B233" s="14"/>
      <c r="C233" s="15">
        <v>2019</v>
      </c>
      <c r="D233" s="16" t="s">
        <v>2</v>
      </c>
      <c r="E233" s="17"/>
      <c r="F233" s="16" t="s">
        <v>2</v>
      </c>
      <c r="G233" s="17"/>
      <c r="H233" s="16" t="s">
        <v>2</v>
      </c>
      <c r="I233" s="17"/>
      <c r="J233" s="16" t="s">
        <v>3</v>
      </c>
      <c r="K233" s="16"/>
      <c r="L233" s="16" t="s">
        <v>2</v>
      </c>
      <c r="M233" s="17"/>
      <c r="N233" s="16" t="s">
        <v>2</v>
      </c>
      <c r="O233" s="17"/>
      <c r="P233" s="16" t="s">
        <v>2</v>
      </c>
      <c r="Q233" s="17"/>
      <c r="R233" s="16" t="s">
        <v>2</v>
      </c>
      <c r="S233" s="17"/>
      <c r="T233" s="16" t="s">
        <v>2</v>
      </c>
      <c r="U233" s="17"/>
      <c r="V233" s="16">
        <v>11</v>
      </c>
      <c r="W233" s="17"/>
      <c r="X233" s="16" t="s">
        <v>3</v>
      </c>
      <c r="Y233" s="17"/>
      <c r="Z233" s="16" t="s">
        <v>2</v>
      </c>
      <c r="AA233" s="17"/>
      <c r="AB233" s="16" t="s">
        <v>2</v>
      </c>
      <c r="AC233" s="17"/>
      <c r="AD233" s="16" t="s">
        <v>2</v>
      </c>
      <c r="AE233" s="17"/>
      <c r="AF233" s="16" t="s">
        <v>2</v>
      </c>
      <c r="AG233" s="17"/>
      <c r="AH233" s="16" t="s">
        <v>2</v>
      </c>
      <c r="AI233" s="17"/>
      <c r="AJ233" s="16">
        <v>1</v>
      </c>
      <c r="AK233" s="17"/>
      <c r="AL233" s="16" t="s">
        <v>2</v>
      </c>
      <c r="AM233" s="17"/>
      <c r="AN233" s="16" t="s">
        <v>2</v>
      </c>
      <c r="AO233" s="17"/>
      <c r="AP233" s="16" t="s">
        <v>2</v>
      </c>
      <c r="AQ233" s="17"/>
      <c r="AR233" s="16" t="s">
        <v>2</v>
      </c>
      <c r="AS233" s="17"/>
      <c r="AT233" s="16">
        <v>4</v>
      </c>
      <c r="AU233" s="17"/>
      <c r="AV233" s="16" t="s">
        <v>2</v>
      </c>
      <c r="AW233" s="17"/>
      <c r="AX233" s="16" t="s">
        <v>2</v>
      </c>
      <c r="AY233" s="21"/>
      <c r="AZ233" s="8"/>
      <c r="BA233" s="8"/>
    </row>
    <row r="234" spans="1:53" customFormat="1">
      <c r="B234" s="14"/>
      <c r="C234" s="15">
        <v>2020</v>
      </c>
      <c r="D234" s="16" t="s">
        <v>2</v>
      </c>
      <c r="E234" s="17"/>
      <c r="F234" s="16" t="s">
        <v>2</v>
      </c>
      <c r="G234" s="17"/>
      <c r="H234" s="16" t="s">
        <v>2</v>
      </c>
      <c r="I234" s="17"/>
      <c r="J234" s="16" t="s">
        <v>2</v>
      </c>
      <c r="K234" s="16"/>
      <c r="L234" s="16" t="s">
        <v>2</v>
      </c>
      <c r="M234" s="17"/>
      <c r="N234" s="16" t="s">
        <v>2</v>
      </c>
      <c r="O234" s="17"/>
      <c r="P234" s="16" t="s">
        <v>2</v>
      </c>
      <c r="Q234" s="17"/>
      <c r="R234" s="16" t="s">
        <v>2</v>
      </c>
      <c r="S234" s="17"/>
      <c r="T234" s="16" t="s">
        <v>2</v>
      </c>
      <c r="U234" s="17"/>
      <c r="V234" s="16">
        <v>1106</v>
      </c>
      <c r="W234" s="17"/>
      <c r="X234" s="16" t="s">
        <v>2</v>
      </c>
      <c r="Y234" s="17"/>
      <c r="Z234" s="16" t="s">
        <v>2</v>
      </c>
      <c r="AA234" s="17"/>
      <c r="AB234" s="16">
        <v>1</v>
      </c>
      <c r="AC234" s="17"/>
      <c r="AD234" s="16" t="s">
        <v>2</v>
      </c>
      <c r="AE234" s="17"/>
      <c r="AF234" s="16" t="s">
        <v>2</v>
      </c>
      <c r="AG234" s="17"/>
      <c r="AH234" s="16" t="s">
        <v>2</v>
      </c>
      <c r="AI234" s="17"/>
      <c r="AJ234" s="16">
        <v>1</v>
      </c>
      <c r="AK234" s="17"/>
      <c r="AL234" s="16" t="s">
        <v>2</v>
      </c>
      <c r="AM234" s="17"/>
      <c r="AN234" s="16">
        <v>5</v>
      </c>
      <c r="AO234" s="17"/>
      <c r="AP234" s="16" t="s">
        <v>2</v>
      </c>
      <c r="AQ234" s="17"/>
      <c r="AR234" s="16" t="s">
        <v>2</v>
      </c>
      <c r="AS234" s="17"/>
      <c r="AT234" s="16" t="s">
        <v>2</v>
      </c>
      <c r="AU234" s="17"/>
      <c r="AV234" s="16" t="s">
        <v>2</v>
      </c>
      <c r="AW234" s="17"/>
      <c r="AX234" s="16" t="s">
        <v>2</v>
      </c>
      <c r="AY234" s="21"/>
      <c r="AZ234" s="8"/>
      <c r="BA234" s="8"/>
    </row>
    <row r="235" spans="1:53" s="8" customFormat="1">
      <c r="B235" s="14"/>
      <c r="C235" s="15">
        <v>2021</v>
      </c>
      <c r="D235" s="16" t="s">
        <v>2</v>
      </c>
      <c r="E235" s="16"/>
      <c r="F235" s="16" t="s">
        <v>2</v>
      </c>
      <c r="G235" s="16"/>
      <c r="H235" s="16" t="s">
        <v>2</v>
      </c>
      <c r="I235" s="16"/>
      <c r="J235" s="16" t="s">
        <v>2</v>
      </c>
      <c r="K235" s="16"/>
      <c r="L235" s="16" t="s">
        <v>2</v>
      </c>
      <c r="M235" s="16"/>
      <c r="N235" s="16" t="s">
        <v>2</v>
      </c>
      <c r="O235" s="16"/>
      <c r="P235" s="16" t="s">
        <v>2</v>
      </c>
      <c r="Q235" s="16"/>
      <c r="R235" s="16" t="s">
        <v>2</v>
      </c>
      <c r="S235" s="16"/>
      <c r="T235" s="16" t="s">
        <v>2</v>
      </c>
      <c r="U235" s="16"/>
      <c r="V235" s="16">
        <v>1</v>
      </c>
      <c r="W235" s="16"/>
      <c r="X235" s="16" t="s">
        <v>2</v>
      </c>
      <c r="Y235" s="16"/>
      <c r="Z235" s="16" t="s">
        <v>2</v>
      </c>
      <c r="AA235" s="16"/>
      <c r="AB235" s="16" t="s">
        <v>2</v>
      </c>
      <c r="AC235" s="16"/>
      <c r="AD235" s="16" t="s">
        <v>2</v>
      </c>
      <c r="AE235" s="16"/>
      <c r="AF235" s="16" t="s">
        <v>2</v>
      </c>
      <c r="AG235" s="16"/>
      <c r="AH235" s="16" t="s">
        <v>2</v>
      </c>
      <c r="AI235" s="16"/>
      <c r="AJ235" s="16" t="s">
        <v>2</v>
      </c>
      <c r="AK235" s="16"/>
      <c r="AL235" s="16" t="s">
        <v>2</v>
      </c>
      <c r="AM235" s="16"/>
      <c r="AN235" s="16" t="s">
        <v>2</v>
      </c>
      <c r="AO235" s="16"/>
      <c r="AP235" s="16" t="s">
        <v>2</v>
      </c>
      <c r="AQ235" s="16"/>
      <c r="AR235" s="16" t="s">
        <v>2</v>
      </c>
      <c r="AS235" s="16"/>
      <c r="AT235" s="16" t="s">
        <v>2</v>
      </c>
      <c r="AU235" s="16"/>
      <c r="AV235" s="16" t="s">
        <v>2</v>
      </c>
      <c r="AW235" s="16"/>
      <c r="AX235" s="16" t="s">
        <v>2</v>
      </c>
      <c r="AY235" s="21"/>
    </row>
    <row r="236" spans="1:53" s="3" customFormat="1">
      <c r="B236" s="14" t="s">
        <v>98</v>
      </c>
      <c r="C236" s="15">
        <v>2017</v>
      </c>
      <c r="D236" s="16" t="s">
        <v>2</v>
      </c>
      <c r="E236" s="17"/>
      <c r="F236" s="16" t="s">
        <v>2</v>
      </c>
      <c r="G236" s="17"/>
      <c r="H236" s="16" t="s">
        <v>2</v>
      </c>
      <c r="I236" s="17"/>
      <c r="J236" s="16" t="s">
        <v>3</v>
      </c>
      <c r="K236" s="17"/>
      <c r="L236" s="16">
        <v>8</v>
      </c>
      <c r="M236" s="17"/>
      <c r="N236" s="16" t="s">
        <v>2</v>
      </c>
      <c r="O236" s="17"/>
      <c r="P236" s="16" t="s">
        <v>2</v>
      </c>
      <c r="Q236" s="17"/>
      <c r="R236" s="16" t="s">
        <v>2</v>
      </c>
      <c r="S236" s="17"/>
      <c r="T236" s="16" t="s">
        <v>2</v>
      </c>
      <c r="U236" s="17"/>
      <c r="V236" s="16" t="s">
        <v>2</v>
      </c>
      <c r="W236" s="17"/>
      <c r="X236" s="16" t="s">
        <v>2</v>
      </c>
      <c r="Y236" s="17"/>
      <c r="Z236" s="16" t="s">
        <v>2</v>
      </c>
      <c r="AA236" s="17"/>
      <c r="AB236" s="16" t="s">
        <v>2</v>
      </c>
      <c r="AC236" s="17"/>
      <c r="AD236" s="16" t="s">
        <v>2</v>
      </c>
      <c r="AE236" s="17"/>
      <c r="AF236" s="16" t="s">
        <v>2</v>
      </c>
      <c r="AG236" s="17"/>
      <c r="AH236" s="16" t="s">
        <v>2</v>
      </c>
      <c r="AI236" s="17"/>
      <c r="AJ236" s="16" t="s">
        <v>2</v>
      </c>
      <c r="AK236" s="17"/>
      <c r="AL236" s="16" t="s">
        <v>2</v>
      </c>
      <c r="AM236" s="17"/>
      <c r="AN236" s="16" t="s">
        <v>2</v>
      </c>
      <c r="AO236" s="17"/>
      <c r="AP236" s="16" t="s">
        <v>2</v>
      </c>
      <c r="AQ236" s="17"/>
      <c r="AR236" s="16" t="s">
        <v>2</v>
      </c>
      <c r="AS236" s="17"/>
      <c r="AT236" s="16" t="s">
        <v>2</v>
      </c>
      <c r="AU236" s="17"/>
      <c r="AV236" s="16" t="s">
        <v>2</v>
      </c>
      <c r="AW236" s="17"/>
      <c r="AX236" s="16" t="s">
        <v>2</v>
      </c>
      <c r="AY236" s="21"/>
      <c r="AZ236" s="8"/>
      <c r="BA236" s="8"/>
    </row>
    <row r="237" spans="1:53" s="3" customFormat="1">
      <c r="B237" s="14"/>
      <c r="C237" s="15">
        <v>2018</v>
      </c>
      <c r="D237" s="16" t="s">
        <v>2</v>
      </c>
      <c r="E237" s="17"/>
      <c r="F237" s="16" t="s">
        <v>2</v>
      </c>
      <c r="G237" s="17"/>
      <c r="H237" s="16" t="s">
        <v>2</v>
      </c>
      <c r="I237" s="17"/>
      <c r="J237" s="16" t="s">
        <v>3</v>
      </c>
      <c r="K237" s="16"/>
      <c r="L237" s="16">
        <v>125</v>
      </c>
      <c r="M237" s="17"/>
      <c r="N237" s="16" t="s">
        <v>2</v>
      </c>
      <c r="O237" s="17"/>
      <c r="P237" s="16" t="s">
        <v>2</v>
      </c>
      <c r="Q237" s="17"/>
      <c r="R237" s="16" t="s">
        <v>2</v>
      </c>
      <c r="S237" s="17"/>
      <c r="T237" s="16" t="s">
        <v>2</v>
      </c>
      <c r="U237" s="17"/>
      <c r="V237" s="16" t="s">
        <v>2</v>
      </c>
      <c r="W237" s="17"/>
      <c r="X237" s="16" t="s">
        <v>2</v>
      </c>
      <c r="Y237" s="17"/>
      <c r="Z237" s="16" t="s">
        <v>2</v>
      </c>
      <c r="AA237" s="17"/>
      <c r="AB237" s="16" t="s">
        <v>2</v>
      </c>
      <c r="AC237" s="17"/>
      <c r="AD237" s="16" t="s">
        <v>2</v>
      </c>
      <c r="AE237" s="17"/>
      <c r="AF237" s="16" t="s">
        <v>2</v>
      </c>
      <c r="AG237" s="17"/>
      <c r="AH237" s="16" t="s">
        <v>2</v>
      </c>
      <c r="AI237" s="17"/>
      <c r="AJ237" s="16" t="s">
        <v>2</v>
      </c>
      <c r="AK237" s="17"/>
      <c r="AL237" s="16" t="s">
        <v>2</v>
      </c>
      <c r="AM237" s="17"/>
      <c r="AN237" s="16" t="s">
        <v>3</v>
      </c>
      <c r="AO237" s="17"/>
      <c r="AP237" s="16" t="s">
        <v>2</v>
      </c>
      <c r="AQ237" s="17"/>
      <c r="AR237" s="16" t="s">
        <v>2</v>
      </c>
      <c r="AS237" s="17"/>
      <c r="AT237" s="16" t="s">
        <v>2</v>
      </c>
      <c r="AU237" s="17"/>
      <c r="AV237" s="16">
        <v>8</v>
      </c>
      <c r="AW237" s="17"/>
      <c r="AX237" s="16" t="s">
        <v>2</v>
      </c>
      <c r="AY237" s="21"/>
      <c r="AZ237" s="8"/>
      <c r="BA237" s="8"/>
    </row>
    <row r="238" spans="1:53" s="3" customFormat="1">
      <c r="B238" s="14"/>
      <c r="C238" s="15">
        <v>2019</v>
      </c>
      <c r="D238" s="16" t="s">
        <v>2</v>
      </c>
      <c r="E238" s="17"/>
      <c r="F238" s="16" t="s">
        <v>2</v>
      </c>
      <c r="G238" s="17"/>
      <c r="H238" s="16" t="s">
        <v>2</v>
      </c>
      <c r="I238" s="17"/>
      <c r="J238" s="16" t="s">
        <v>2</v>
      </c>
      <c r="K238" s="57"/>
      <c r="L238" s="16" t="s">
        <v>3</v>
      </c>
      <c r="M238" s="17"/>
      <c r="N238" s="16" t="s">
        <v>2</v>
      </c>
      <c r="O238" s="17"/>
      <c r="P238" s="16" t="s">
        <v>2</v>
      </c>
      <c r="Q238" s="17"/>
      <c r="R238" s="16" t="s">
        <v>2</v>
      </c>
      <c r="S238" s="17"/>
      <c r="T238" s="16">
        <v>2</v>
      </c>
      <c r="U238" s="17"/>
      <c r="V238" s="16" t="s">
        <v>2</v>
      </c>
      <c r="W238" s="17"/>
      <c r="X238" s="16" t="s">
        <v>2</v>
      </c>
      <c r="Y238" s="17"/>
      <c r="Z238" s="16" t="s">
        <v>2</v>
      </c>
      <c r="AA238" s="17"/>
      <c r="AB238" s="16" t="s">
        <v>2</v>
      </c>
      <c r="AC238" s="17"/>
      <c r="AD238" s="16" t="s">
        <v>2</v>
      </c>
      <c r="AE238" s="17"/>
      <c r="AF238" s="16" t="s">
        <v>2</v>
      </c>
      <c r="AG238" s="17"/>
      <c r="AH238" s="16" t="s">
        <v>2</v>
      </c>
      <c r="AI238" s="17"/>
      <c r="AJ238" s="16" t="s">
        <v>3</v>
      </c>
      <c r="AK238" s="17"/>
      <c r="AL238" s="16" t="s">
        <v>2</v>
      </c>
      <c r="AM238" s="17"/>
      <c r="AN238" s="16" t="s">
        <v>3</v>
      </c>
      <c r="AO238" s="17"/>
      <c r="AP238" s="16" t="s">
        <v>2</v>
      </c>
      <c r="AQ238" s="17"/>
      <c r="AR238" s="16" t="s">
        <v>3</v>
      </c>
      <c r="AS238" s="17"/>
      <c r="AT238" s="16" t="s">
        <v>2</v>
      </c>
      <c r="AU238" s="17"/>
      <c r="AV238" s="16">
        <v>2</v>
      </c>
      <c r="AW238" s="19" t="s">
        <v>24</v>
      </c>
      <c r="AX238" s="16" t="s">
        <v>2</v>
      </c>
      <c r="AY238" s="21"/>
      <c r="AZ238" s="8"/>
      <c r="BA238" s="8"/>
    </row>
    <row r="239" spans="1:53" s="3" customFormat="1">
      <c r="B239" s="14"/>
      <c r="C239" s="15">
        <v>2020</v>
      </c>
      <c r="D239" s="16" t="s">
        <v>2</v>
      </c>
      <c r="E239" s="17"/>
      <c r="F239" s="16" t="s">
        <v>2</v>
      </c>
      <c r="G239" s="17"/>
      <c r="H239" s="16" t="s">
        <v>2</v>
      </c>
      <c r="I239" s="17"/>
      <c r="J239" s="16" t="s">
        <v>2</v>
      </c>
      <c r="K239" s="16"/>
      <c r="L239" s="16" t="s">
        <v>3</v>
      </c>
      <c r="M239" s="21"/>
      <c r="N239" s="16" t="s">
        <v>2</v>
      </c>
      <c r="O239" s="17"/>
      <c r="P239" s="16" t="s">
        <v>2</v>
      </c>
      <c r="Q239" s="17"/>
      <c r="R239" s="16" t="s">
        <v>2</v>
      </c>
      <c r="S239" s="17"/>
      <c r="T239" s="16" t="s">
        <v>2</v>
      </c>
      <c r="U239" s="17"/>
      <c r="V239" s="16">
        <v>7299</v>
      </c>
      <c r="W239" s="17"/>
      <c r="X239" s="16" t="s">
        <v>2</v>
      </c>
      <c r="Y239" s="17"/>
      <c r="Z239" s="16" t="s">
        <v>2</v>
      </c>
      <c r="AA239" s="17"/>
      <c r="AB239" s="16" t="s">
        <v>2</v>
      </c>
      <c r="AC239" s="17"/>
      <c r="AD239" s="16" t="s">
        <v>2</v>
      </c>
      <c r="AE239" s="17"/>
      <c r="AF239" s="16" t="s">
        <v>2</v>
      </c>
      <c r="AG239" s="17"/>
      <c r="AH239" s="16" t="s">
        <v>3</v>
      </c>
      <c r="AI239" s="17"/>
      <c r="AJ239" s="16" t="s">
        <v>2</v>
      </c>
      <c r="AK239" s="17"/>
      <c r="AL239" s="16" t="s">
        <v>2</v>
      </c>
      <c r="AM239" s="17"/>
      <c r="AN239" s="16" t="s">
        <v>2</v>
      </c>
      <c r="AO239" s="17"/>
      <c r="AP239" s="16" t="s">
        <v>2</v>
      </c>
      <c r="AQ239" s="17"/>
      <c r="AR239" s="16" t="s">
        <v>2</v>
      </c>
      <c r="AS239" s="17"/>
      <c r="AT239" s="16" t="s">
        <v>2</v>
      </c>
      <c r="AU239" s="17"/>
      <c r="AV239" s="16">
        <v>22</v>
      </c>
      <c r="AW239" s="19"/>
      <c r="AX239" s="16" t="s">
        <v>2</v>
      </c>
      <c r="AY239" s="21"/>
      <c r="AZ239" s="8"/>
      <c r="BA239" s="8"/>
    </row>
    <row r="240" spans="1:53" s="4" customFormat="1">
      <c r="A240" s="8"/>
      <c r="B240" s="14"/>
      <c r="C240" s="15">
        <v>2021</v>
      </c>
      <c r="D240" s="16" t="s">
        <v>2</v>
      </c>
      <c r="E240" s="16"/>
      <c r="F240" s="16" t="s">
        <v>2</v>
      </c>
      <c r="G240" s="16"/>
      <c r="H240" s="16" t="s">
        <v>2</v>
      </c>
      <c r="I240" s="16"/>
      <c r="J240" s="16" t="s">
        <v>2</v>
      </c>
      <c r="K240" s="16"/>
      <c r="L240" s="16" t="s">
        <v>3</v>
      </c>
      <c r="M240" s="16"/>
      <c r="N240" s="16" t="s">
        <v>2</v>
      </c>
      <c r="O240" s="16"/>
      <c r="P240" s="16" t="s">
        <v>2</v>
      </c>
      <c r="Q240" s="16"/>
      <c r="R240" s="16" t="s">
        <v>2</v>
      </c>
      <c r="S240" s="16"/>
      <c r="T240" s="16" t="s">
        <v>2</v>
      </c>
      <c r="U240" s="16"/>
      <c r="V240" s="16" t="s">
        <v>2</v>
      </c>
      <c r="W240" s="16"/>
      <c r="X240" s="16" t="s">
        <v>2</v>
      </c>
      <c r="Y240" s="16"/>
      <c r="Z240" s="16" t="s">
        <v>2</v>
      </c>
      <c r="AA240" s="16"/>
      <c r="AB240" s="16" t="s">
        <v>2</v>
      </c>
      <c r="AC240" s="16"/>
      <c r="AD240" s="16" t="s">
        <v>2</v>
      </c>
      <c r="AE240" s="16"/>
      <c r="AF240" s="16" t="s">
        <v>2</v>
      </c>
      <c r="AG240" s="16"/>
      <c r="AH240" s="16" t="s">
        <v>2</v>
      </c>
      <c r="AI240" s="16"/>
      <c r="AJ240" s="16" t="s">
        <v>2</v>
      </c>
      <c r="AK240" s="16"/>
      <c r="AL240" s="16" t="s">
        <v>2</v>
      </c>
      <c r="AM240" s="16"/>
      <c r="AN240" s="16" t="s">
        <v>2</v>
      </c>
      <c r="AO240" s="16"/>
      <c r="AP240" s="16" t="s">
        <v>2</v>
      </c>
      <c r="AQ240" s="16"/>
      <c r="AR240" s="16" t="s">
        <v>2</v>
      </c>
      <c r="AS240" s="16"/>
      <c r="AT240" s="16" t="s">
        <v>2</v>
      </c>
      <c r="AU240" s="16"/>
      <c r="AV240" s="16" t="s">
        <v>2</v>
      </c>
      <c r="AW240" s="16"/>
      <c r="AX240" s="16" t="s">
        <v>2</v>
      </c>
      <c r="AY240" s="21"/>
      <c r="AZ240" s="8"/>
      <c r="BA240" s="8"/>
    </row>
    <row r="241" spans="2:53" customFormat="1">
      <c r="B241" s="14" t="s">
        <v>146</v>
      </c>
      <c r="C241" s="15">
        <v>2017</v>
      </c>
      <c r="D241" s="16" t="s">
        <v>2</v>
      </c>
      <c r="E241" s="17"/>
      <c r="F241" s="16" t="s">
        <v>2</v>
      </c>
      <c r="G241" s="17"/>
      <c r="H241" s="16" t="s">
        <v>2</v>
      </c>
      <c r="I241" s="17"/>
      <c r="J241" s="16">
        <v>7</v>
      </c>
      <c r="K241" s="16"/>
      <c r="L241" s="16" t="s">
        <v>3</v>
      </c>
      <c r="M241" s="17"/>
      <c r="N241" s="16" t="s">
        <v>2</v>
      </c>
      <c r="O241" s="17"/>
      <c r="P241" s="16" t="s">
        <v>2</v>
      </c>
      <c r="Q241" s="17"/>
      <c r="R241" s="16" t="s">
        <v>2</v>
      </c>
      <c r="S241" s="17"/>
      <c r="T241" s="16" t="s">
        <v>2</v>
      </c>
      <c r="U241" s="17"/>
      <c r="V241" s="16" t="s">
        <v>2</v>
      </c>
      <c r="W241" s="17"/>
      <c r="X241" s="16" t="s">
        <v>2</v>
      </c>
      <c r="Y241" s="17"/>
      <c r="Z241" s="16" t="s">
        <v>2</v>
      </c>
      <c r="AA241" s="17"/>
      <c r="AB241" s="16" t="s">
        <v>2</v>
      </c>
      <c r="AC241" s="17"/>
      <c r="AD241" s="16" t="s">
        <v>2</v>
      </c>
      <c r="AE241" s="17"/>
      <c r="AF241" s="16" t="s">
        <v>2</v>
      </c>
      <c r="AG241" s="17"/>
      <c r="AH241" s="16" t="s">
        <v>2</v>
      </c>
      <c r="AI241" s="17"/>
      <c r="AJ241" s="16" t="s">
        <v>2</v>
      </c>
      <c r="AK241" s="17"/>
      <c r="AL241" s="16" t="s">
        <v>2</v>
      </c>
      <c r="AM241" s="17"/>
      <c r="AN241" s="16" t="s">
        <v>2</v>
      </c>
      <c r="AO241" s="17"/>
      <c r="AP241" s="16" t="s">
        <v>2</v>
      </c>
      <c r="AQ241" s="17"/>
      <c r="AR241" s="16" t="s">
        <v>2</v>
      </c>
      <c r="AS241" s="17"/>
      <c r="AT241" s="16" t="s">
        <v>2</v>
      </c>
      <c r="AU241" s="17"/>
      <c r="AV241" s="16" t="s">
        <v>2</v>
      </c>
      <c r="AW241" s="17"/>
      <c r="AX241" s="16" t="s">
        <v>2</v>
      </c>
      <c r="AY241" s="21"/>
      <c r="AZ241" s="8"/>
      <c r="BA241" s="8"/>
    </row>
    <row r="242" spans="2:53" customFormat="1">
      <c r="B242" s="14"/>
      <c r="C242" s="15">
        <v>2018</v>
      </c>
      <c r="D242" s="16" t="s">
        <v>2</v>
      </c>
      <c r="E242" s="17"/>
      <c r="F242" s="16" t="s">
        <v>2</v>
      </c>
      <c r="G242" s="17"/>
      <c r="H242" s="16" t="s">
        <v>2</v>
      </c>
      <c r="I242" s="17"/>
      <c r="J242" s="16">
        <v>10</v>
      </c>
      <c r="K242" s="16"/>
      <c r="L242" s="16" t="s">
        <v>2</v>
      </c>
      <c r="M242" s="17"/>
      <c r="N242" s="16" t="s">
        <v>2</v>
      </c>
      <c r="O242" s="17"/>
      <c r="P242" s="16" t="s">
        <v>2</v>
      </c>
      <c r="Q242" s="17"/>
      <c r="R242" s="16" t="s">
        <v>2</v>
      </c>
      <c r="S242" s="17"/>
      <c r="T242" s="16" t="s">
        <v>2</v>
      </c>
      <c r="U242" s="17"/>
      <c r="V242" s="16" t="s">
        <v>2</v>
      </c>
      <c r="W242" s="17"/>
      <c r="X242" s="16" t="s">
        <v>2</v>
      </c>
      <c r="Y242" s="17"/>
      <c r="Z242" s="16" t="s">
        <v>2</v>
      </c>
      <c r="AA242" s="17"/>
      <c r="AB242" s="16" t="s">
        <v>2</v>
      </c>
      <c r="AC242" s="17"/>
      <c r="AD242" s="16" t="s">
        <v>2</v>
      </c>
      <c r="AE242" s="17"/>
      <c r="AF242" s="16" t="s">
        <v>2</v>
      </c>
      <c r="AG242" s="17"/>
      <c r="AH242" s="16" t="s">
        <v>2</v>
      </c>
      <c r="AI242" s="17"/>
      <c r="AJ242" s="16" t="s">
        <v>2</v>
      </c>
      <c r="AK242" s="17"/>
      <c r="AL242" s="16" t="s">
        <v>2</v>
      </c>
      <c r="AM242" s="17"/>
      <c r="AN242" s="16" t="s">
        <v>2</v>
      </c>
      <c r="AO242" s="17"/>
      <c r="AP242" s="16" t="s">
        <v>2</v>
      </c>
      <c r="AQ242" s="17"/>
      <c r="AR242" s="16" t="s">
        <v>2</v>
      </c>
      <c r="AS242" s="17"/>
      <c r="AT242" s="16" t="s">
        <v>2</v>
      </c>
      <c r="AU242" s="17"/>
      <c r="AV242" s="16" t="s">
        <v>2</v>
      </c>
      <c r="AW242" s="17"/>
      <c r="AX242" s="16" t="s">
        <v>2</v>
      </c>
      <c r="AY242" s="21"/>
      <c r="AZ242" s="8"/>
      <c r="BA242" s="8"/>
    </row>
    <row r="243" spans="2:53" customFormat="1">
      <c r="B243" s="14"/>
      <c r="C243" s="15">
        <v>2019</v>
      </c>
      <c r="D243" s="16" t="s">
        <v>2</v>
      </c>
      <c r="E243" s="17"/>
      <c r="F243" s="16" t="s">
        <v>2</v>
      </c>
      <c r="G243" s="17"/>
      <c r="H243" s="16" t="s">
        <v>2</v>
      </c>
      <c r="I243" s="17"/>
      <c r="J243" s="16">
        <v>21</v>
      </c>
      <c r="K243" s="16"/>
      <c r="L243" s="16" t="s">
        <v>2</v>
      </c>
      <c r="M243" s="17"/>
      <c r="N243" s="16" t="s">
        <v>2</v>
      </c>
      <c r="O243" s="17"/>
      <c r="P243" s="16" t="s">
        <v>2</v>
      </c>
      <c r="Q243" s="17"/>
      <c r="R243" s="16" t="s">
        <v>2</v>
      </c>
      <c r="S243" s="17"/>
      <c r="T243" s="16" t="s">
        <v>2</v>
      </c>
      <c r="U243" s="17"/>
      <c r="V243" s="16" t="s">
        <v>2</v>
      </c>
      <c r="W243" s="17"/>
      <c r="X243" s="16" t="s">
        <v>2</v>
      </c>
      <c r="Y243" s="17"/>
      <c r="Z243" s="16" t="s">
        <v>2</v>
      </c>
      <c r="AA243" s="17"/>
      <c r="AB243" s="16" t="s">
        <v>2</v>
      </c>
      <c r="AC243" s="17"/>
      <c r="AD243" s="16" t="s">
        <v>2</v>
      </c>
      <c r="AE243" s="17"/>
      <c r="AF243" s="16" t="s">
        <v>2</v>
      </c>
      <c r="AG243" s="17"/>
      <c r="AH243" s="16" t="s">
        <v>2</v>
      </c>
      <c r="AI243" s="17"/>
      <c r="AJ243" s="16" t="s">
        <v>2</v>
      </c>
      <c r="AK243" s="17"/>
      <c r="AL243" s="16" t="s">
        <v>2</v>
      </c>
      <c r="AM243" s="17"/>
      <c r="AN243" s="16" t="s">
        <v>2</v>
      </c>
      <c r="AO243" s="17"/>
      <c r="AP243" s="16" t="s">
        <v>2</v>
      </c>
      <c r="AQ243" s="17"/>
      <c r="AR243" s="16" t="s">
        <v>2</v>
      </c>
      <c r="AS243" s="17"/>
      <c r="AT243" s="16" t="s">
        <v>2</v>
      </c>
      <c r="AU243" s="17"/>
      <c r="AV243" s="16" t="s">
        <v>2</v>
      </c>
      <c r="AW243" s="17"/>
      <c r="AX243" s="16" t="s">
        <v>2</v>
      </c>
      <c r="AY243" s="21"/>
      <c r="AZ243" s="8"/>
      <c r="BA243" s="8"/>
    </row>
    <row r="244" spans="2:53" customFormat="1">
      <c r="B244" s="14"/>
      <c r="C244" s="15">
        <v>2020</v>
      </c>
      <c r="D244" s="16" t="s">
        <v>2</v>
      </c>
      <c r="E244" s="17"/>
      <c r="F244" s="16" t="s">
        <v>2</v>
      </c>
      <c r="G244" s="17"/>
      <c r="H244" s="16" t="s">
        <v>2</v>
      </c>
      <c r="I244" s="17"/>
      <c r="J244" s="16" t="s">
        <v>3</v>
      </c>
      <c r="K244" s="16"/>
      <c r="L244" s="16" t="s">
        <v>2</v>
      </c>
      <c r="M244" s="17"/>
      <c r="N244" s="16" t="s">
        <v>2</v>
      </c>
      <c r="O244" s="17"/>
      <c r="P244" s="16" t="s">
        <v>2</v>
      </c>
      <c r="Q244" s="17"/>
      <c r="R244" s="16" t="s">
        <v>2</v>
      </c>
      <c r="S244" s="17"/>
      <c r="T244" s="16" t="s">
        <v>2</v>
      </c>
      <c r="U244" s="17"/>
      <c r="V244" s="16" t="s">
        <v>2</v>
      </c>
      <c r="W244" s="17"/>
      <c r="X244" s="16" t="s">
        <v>2</v>
      </c>
      <c r="Y244" s="17"/>
      <c r="Z244" s="16" t="s">
        <v>2</v>
      </c>
      <c r="AA244" s="17"/>
      <c r="AB244" s="16" t="s">
        <v>2</v>
      </c>
      <c r="AC244" s="17"/>
      <c r="AD244" s="16" t="s">
        <v>2</v>
      </c>
      <c r="AE244" s="17"/>
      <c r="AF244" s="16" t="s">
        <v>2</v>
      </c>
      <c r="AG244" s="17"/>
      <c r="AH244" s="16" t="s">
        <v>2</v>
      </c>
      <c r="AI244" s="17"/>
      <c r="AJ244" s="16" t="s">
        <v>2</v>
      </c>
      <c r="AK244" s="17"/>
      <c r="AL244" s="16" t="s">
        <v>2</v>
      </c>
      <c r="AM244" s="17"/>
      <c r="AN244" s="16" t="s">
        <v>2</v>
      </c>
      <c r="AO244" s="17"/>
      <c r="AP244" s="16" t="s">
        <v>2</v>
      </c>
      <c r="AQ244" s="17"/>
      <c r="AR244" s="16" t="s">
        <v>2</v>
      </c>
      <c r="AS244" s="17"/>
      <c r="AT244" s="16" t="s">
        <v>2</v>
      </c>
      <c r="AU244" s="17"/>
      <c r="AV244" s="16" t="s">
        <v>2</v>
      </c>
      <c r="AW244" s="17"/>
      <c r="AX244" s="16" t="s">
        <v>2</v>
      </c>
      <c r="AY244" s="21"/>
      <c r="AZ244" s="8"/>
      <c r="BA244" s="8"/>
    </row>
    <row r="245" spans="2:53" s="3" customFormat="1">
      <c r="B245" s="14" t="s">
        <v>99</v>
      </c>
      <c r="C245" s="15">
        <v>2019</v>
      </c>
      <c r="D245" s="16" t="s">
        <v>2</v>
      </c>
      <c r="E245" s="17"/>
      <c r="F245" s="16" t="s">
        <v>2</v>
      </c>
      <c r="G245" s="17"/>
      <c r="H245" s="16" t="s">
        <v>2</v>
      </c>
      <c r="I245" s="17"/>
      <c r="J245" s="16" t="s">
        <v>3</v>
      </c>
      <c r="K245" s="16"/>
      <c r="L245" s="16" t="s">
        <v>3</v>
      </c>
      <c r="M245" s="17"/>
      <c r="N245" s="16" t="s">
        <v>2</v>
      </c>
      <c r="O245" s="17"/>
      <c r="P245" s="16" t="s">
        <v>2</v>
      </c>
      <c r="Q245" s="17"/>
      <c r="R245" s="16" t="s">
        <v>2</v>
      </c>
      <c r="S245" s="17"/>
      <c r="T245" s="16" t="s">
        <v>2</v>
      </c>
      <c r="U245" s="17"/>
      <c r="V245" s="16" t="s">
        <v>2</v>
      </c>
      <c r="W245" s="17"/>
      <c r="X245" s="16" t="s">
        <v>2</v>
      </c>
      <c r="Y245" s="17"/>
      <c r="Z245" s="16" t="s">
        <v>2</v>
      </c>
      <c r="AA245" s="17"/>
      <c r="AB245" s="16" t="s">
        <v>2</v>
      </c>
      <c r="AC245" s="17"/>
      <c r="AD245" s="16" t="s">
        <v>2</v>
      </c>
      <c r="AE245" s="17"/>
      <c r="AF245" s="16" t="s">
        <v>2</v>
      </c>
      <c r="AG245" s="17"/>
      <c r="AH245" s="16" t="s">
        <v>2</v>
      </c>
      <c r="AI245" s="17"/>
      <c r="AJ245" s="16" t="s">
        <v>2</v>
      </c>
      <c r="AK245" s="17"/>
      <c r="AL245" s="16" t="s">
        <v>2</v>
      </c>
      <c r="AM245" s="17"/>
      <c r="AN245" s="16" t="s">
        <v>2</v>
      </c>
      <c r="AO245" s="17"/>
      <c r="AP245" s="16" t="s">
        <v>2</v>
      </c>
      <c r="AQ245" s="17"/>
      <c r="AR245" s="16" t="s">
        <v>2</v>
      </c>
      <c r="AS245" s="17"/>
      <c r="AT245" s="16" t="s">
        <v>2</v>
      </c>
      <c r="AU245" s="17"/>
      <c r="AV245" s="16" t="s">
        <v>2</v>
      </c>
      <c r="AW245" s="17"/>
      <c r="AX245" s="16" t="s">
        <v>2</v>
      </c>
      <c r="AY245" s="21"/>
      <c r="AZ245" s="8"/>
      <c r="BA245" s="8"/>
    </row>
    <row r="246" spans="2:53" s="3" customFormat="1">
      <c r="B246" s="14"/>
      <c r="C246" s="15">
        <v>2020</v>
      </c>
      <c r="D246" s="16" t="s">
        <v>2</v>
      </c>
      <c r="E246" s="16"/>
      <c r="F246" s="16" t="s">
        <v>2</v>
      </c>
      <c r="G246" s="16"/>
      <c r="H246" s="16" t="s">
        <v>2</v>
      </c>
      <c r="I246" s="16"/>
      <c r="J246" s="16" t="s">
        <v>2</v>
      </c>
      <c r="K246" s="16"/>
      <c r="L246" s="16" t="s">
        <v>3</v>
      </c>
      <c r="M246" s="16"/>
      <c r="N246" s="16" t="s">
        <v>2</v>
      </c>
      <c r="O246" s="16"/>
      <c r="P246" s="16" t="s">
        <v>2</v>
      </c>
      <c r="Q246" s="16"/>
      <c r="R246" s="16" t="s">
        <v>2</v>
      </c>
      <c r="S246" s="16"/>
      <c r="T246" s="16" t="s">
        <v>2</v>
      </c>
      <c r="U246" s="16"/>
      <c r="V246" s="16" t="s">
        <v>2</v>
      </c>
      <c r="W246" s="16"/>
      <c r="X246" s="16" t="s">
        <v>2</v>
      </c>
      <c r="Y246" s="16"/>
      <c r="Z246" s="16" t="s">
        <v>2</v>
      </c>
      <c r="AA246" s="16"/>
      <c r="AB246" s="16" t="s">
        <v>2</v>
      </c>
      <c r="AC246" s="16"/>
      <c r="AD246" s="16" t="s">
        <v>2</v>
      </c>
      <c r="AE246" s="16"/>
      <c r="AF246" s="16" t="s">
        <v>2</v>
      </c>
      <c r="AG246" s="16"/>
      <c r="AH246" s="16" t="s">
        <v>2</v>
      </c>
      <c r="AI246" s="16"/>
      <c r="AJ246" s="16" t="s">
        <v>2</v>
      </c>
      <c r="AK246" s="16"/>
      <c r="AL246" s="16" t="s">
        <v>2</v>
      </c>
      <c r="AM246" s="16"/>
      <c r="AN246" s="16" t="s">
        <v>2</v>
      </c>
      <c r="AO246" s="16"/>
      <c r="AP246" s="16" t="s">
        <v>2</v>
      </c>
      <c r="AQ246" s="16"/>
      <c r="AR246" s="16" t="s">
        <v>2</v>
      </c>
      <c r="AS246" s="16"/>
      <c r="AT246" s="16" t="s">
        <v>3</v>
      </c>
      <c r="AU246" s="16"/>
      <c r="AV246" s="16" t="s">
        <v>2</v>
      </c>
      <c r="AW246" s="16"/>
      <c r="AX246" s="16" t="s">
        <v>2</v>
      </c>
      <c r="AY246" s="21"/>
      <c r="AZ246" s="8"/>
      <c r="BA246" s="8"/>
    </row>
    <row r="247" spans="2:53" s="3" customFormat="1">
      <c r="B247" s="14"/>
      <c r="C247" s="87">
        <v>2021</v>
      </c>
      <c r="D247" s="16" t="s">
        <v>2</v>
      </c>
      <c r="E247" s="16"/>
      <c r="F247" s="16" t="s">
        <v>2</v>
      </c>
      <c r="G247" s="16"/>
      <c r="H247" s="16" t="s">
        <v>2</v>
      </c>
      <c r="I247" s="16"/>
      <c r="J247" s="16" t="s">
        <v>3</v>
      </c>
      <c r="K247" s="16"/>
      <c r="L247" s="16" t="s">
        <v>3</v>
      </c>
      <c r="M247" s="16"/>
      <c r="N247" s="16" t="s">
        <v>2</v>
      </c>
      <c r="O247" s="16"/>
      <c r="P247" s="16" t="s">
        <v>2</v>
      </c>
      <c r="Q247" s="16"/>
      <c r="R247" s="16" t="s">
        <v>2</v>
      </c>
      <c r="S247" s="16"/>
      <c r="T247" s="16" t="s">
        <v>2</v>
      </c>
      <c r="U247" s="16"/>
      <c r="V247" s="16">
        <v>5</v>
      </c>
      <c r="W247" s="16"/>
      <c r="X247" s="16" t="s">
        <v>2</v>
      </c>
      <c r="Y247" s="16"/>
      <c r="Z247" s="16" t="s">
        <v>2</v>
      </c>
      <c r="AA247" s="16"/>
      <c r="AB247" s="16" t="s">
        <v>2</v>
      </c>
      <c r="AC247" s="16"/>
      <c r="AD247" s="16" t="s">
        <v>2</v>
      </c>
      <c r="AE247" s="16"/>
      <c r="AF247" s="16" t="s">
        <v>2</v>
      </c>
      <c r="AG247" s="16"/>
      <c r="AH247" s="16" t="s">
        <v>2</v>
      </c>
      <c r="AI247" s="16"/>
      <c r="AJ247" s="16" t="s">
        <v>2</v>
      </c>
      <c r="AK247" s="16"/>
      <c r="AL247" s="16" t="s">
        <v>2</v>
      </c>
      <c r="AM247" s="16"/>
      <c r="AN247" s="16" t="s">
        <v>2</v>
      </c>
      <c r="AO247" s="16"/>
      <c r="AP247" s="16" t="s">
        <v>2</v>
      </c>
      <c r="AQ247" s="16"/>
      <c r="AR247" s="16" t="s">
        <v>2</v>
      </c>
      <c r="AS247" s="16"/>
      <c r="AT247" s="16" t="s">
        <v>2</v>
      </c>
      <c r="AU247" s="16"/>
      <c r="AV247" s="16" t="s">
        <v>2</v>
      </c>
      <c r="AW247" s="16"/>
      <c r="AX247" s="16" t="s">
        <v>2</v>
      </c>
      <c r="AY247" s="21"/>
      <c r="AZ247" s="8"/>
      <c r="BA247" s="8"/>
    </row>
    <row r="248" spans="2:53" s="3" customFormat="1">
      <c r="B248" s="14" t="s">
        <v>100</v>
      </c>
      <c r="C248" s="15">
        <v>2018</v>
      </c>
      <c r="D248" s="16" t="s">
        <v>2</v>
      </c>
      <c r="E248" s="17"/>
      <c r="F248" s="16" t="s">
        <v>2</v>
      </c>
      <c r="G248" s="17"/>
      <c r="H248" s="16" t="s">
        <v>2</v>
      </c>
      <c r="I248" s="17"/>
      <c r="J248" s="16" t="s">
        <v>2</v>
      </c>
      <c r="K248" s="17"/>
      <c r="L248" s="16" t="s">
        <v>2</v>
      </c>
      <c r="M248" s="17"/>
      <c r="N248" s="16" t="s">
        <v>2</v>
      </c>
      <c r="O248" s="17"/>
      <c r="P248" s="16" t="s">
        <v>2</v>
      </c>
      <c r="Q248" s="17"/>
      <c r="R248" s="16" t="s">
        <v>2</v>
      </c>
      <c r="S248" s="17"/>
      <c r="T248" s="16" t="s">
        <v>2</v>
      </c>
      <c r="U248" s="17"/>
      <c r="V248" s="16" t="s">
        <v>2</v>
      </c>
      <c r="W248" s="17"/>
      <c r="X248" s="16" t="s">
        <v>2</v>
      </c>
      <c r="Y248" s="17"/>
      <c r="Z248" s="16" t="s">
        <v>2</v>
      </c>
      <c r="AA248" s="17"/>
      <c r="AB248" s="16" t="s">
        <v>2</v>
      </c>
      <c r="AC248" s="17"/>
      <c r="AD248" s="16" t="s">
        <v>2</v>
      </c>
      <c r="AE248" s="17"/>
      <c r="AF248" s="16" t="s">
        <v>2</v>
      </c>
      <c r="AG248" s="17"/>
      <c r="AH248" s="16" t="s">
        <v>2</v>
      </c>
      <c r="AI248" s="17"/>
      <c r="AJ248" s="16" t="s">
        <v>2</v>
      </c>
      <c r="AK248" s="17"/>
      <c r="AL248" s="16" t="s">
        <v>2</v>
      </c>
      <c r="AM248" s="17"/>
      <c r="AN248" s="16">
        <v>8</v>
      </c>
      <c r="AO248" s="17"/>
      <c r="AP248" s="16" t="s">
        <v>2</v>
      </c>
      <c r="AQ248" s="17"/>
      <c r="AR248" s="16" t="s">
        <v>2</v>
      </c>
      <c r="AS248" s="17"/>
      <c r="AT248" s="16" t="s">
        <v>2</v>
      </c>
      <c r="AU248" s="17"/>
      <c r="AV248" s="16" t="s">
        <v>2</v>
      </c>
      <c r="AW248" s="17"/>
      <c r="AX248" s="16" t="s">
        <v>2</v>
      </c>
      <c r="AY248" s="21"/>
      <c r="AZ248" s="8"/>
      <c r="BA248" s="8"/>
    </row>
    <row r="249" spans="2:53" s="3" customFormat="1">
      <c r="B249" s="14"/>
      <c r="C249" s="15">
        <v>2019</v>
      </c>
      <c r="D249" s="16" t="s">
        <v>2</v>
      </c>
      <c r="E249" s="17"/>
      <c r="F249" s="16" t="s">
        <v>2</v>
      </c>
      <c r="G249" s="17"/>
      <c r="H249" s="16" t="s">
        <v>2</v>
      </c>
      <c r="I249" s="17"/>
      <c r="J249" s="16" t="s">
        <v>2</v>
      </c>
      <c r="K249" s="16"/>
      <c r="L249" s="16" t="s">
        <v>2</v>
      </c>
      <c r="M249" s="17"/>
      <c r="N249" s="16" t="s">
        <v>2</v>
      </c>
      <c r="O249" s="17"/>
      <c r="P249" s="16" t="s">
        <v>2</v>
      </c>
      <c r="Q249" s="17"/>
      <c r="R249" s="16" t="s">
        <v>2</v>
      </c>
      <c r="S249" s="17"/>
      <c r="T249" s="16" t="s">
        <v>2</v>
      </c>
      <c r="U249" s="17"/>
      <c r="V249" s="16" t="s">
        <v>2</v>
      </c>
      <c r="W249" s="17"/>
      <c r="X249" s="16" t="s">
        <v>2</v>
      </c>
      <c r="Y249" s="17"/>
      <c r="Z249" s="16" t="s">
        <v>2</v>
      </c>
      <c r="AA249" s="17"/>
      <c r="AB249" s="16" t="s">
        <v>2</v>
      </c>
      <c r="AC249" s="17"/>
      <c r="AD249" s="16" t="s">
        <v>2</v>
      </c>
      <c r="AE249" s="17"/>
      <c r="AF249" s="16" t="s">
        <v>2</v>
      </c>
      <c r="AG249" s="17"/>
      <c r="AH249" s="16" t="s">
        <v>2</v>
      </c>
      <c r="AI249" s="17"/>
      <c r="AJ249" s="16" t="s">
        <v>2</v>
      </c>
      <c r="AK249" s="17"/>
      <c r="AL249" s="16" t="s">
        <v>2</v>
      </c>
      <c r="AM249" s="17"/>
      <c r="AN249" s="16">
        <v>182</v>
      </c>
      <c r="AO249" s="17"/>
      <c r="AP249" s="16" t="s">
        <v>2</v>
      </c>
      <c r="AQ249" s="17"/>
      <c r="AR249" s="16">
        <v>42</v>
      </c>
      <c r="AS249" s="17"/>
      <c r="AT249" s="16" t="s">
        <v>3</v>
      </c>
      <c r="AU249" s="17"/>
      <c r="AV249" s="16" t="s">
        <v>2</v>
      </c>
      <c r="AW249" s="17"/>
      <c r="AX249" s="16" t="s">
        <v>2</v>
      </c>
      <c r="AY249" s="21"/>
      <c r="AZ249" s="8"/>
      <c r="BA249" s="8"/>
    </row>
    <row r="250" spans="2:53" s="8" customFormat="1">
      <c r="B250" s="14"/>
      <c r="C250" s="15">
        <v>2021</v>
      </c>
      <c r="D250" s="16" t="s">
        <v>3</v>
      </c>
      <c r="E250" s="16"/>
      <c r="F250" s="16" t="s">
        <v>2</v>
      </c>
      <c r="G250" s="16"/>
      <c r="H250" s="16" t="s">
        <v>2</v>
      </c>
      <c r="I250" s="16"/>
      <c r="J250" s="16" t="s">
        <v>3</v>
      </c>
      <c r="K250" s="57"/>
      <c r="L250" s="16" t="s">
        <v>2</v>
      </c>
      <c r="M250" s="16"/>
      <c r="N250" s="16" t="s">
        <v>2</v>
      </c>
      <c r="O250" s="16"/>
      <c r="P250" s="16" t="s">
        <v>2</v>
      </c>
      <c r="Q250" s="16"/>
      <c r="R250" s="16" t="s">
        <v>2</v>
      </c>
      <c r="S250" s="16"/>
      <c r="T250" s="16" t="s">
        <v>2</v>
      </c>
      <c r="U250" s="16"/>
      <c r="V250" s="16" t="s">
        <v>2</v>
      </c>
      <c r="W250" s="16"/>
      <c r="X250" s="16" t="s">
        <v>2</v>
      </c>
      <c r="Y250" s="16"/>
      <c r="Z250" s="16" t="s">
        <v>2</v>
      </c>
      <c r="AA250" s="16"/>
      <c r="AB250" s="16" t="s">
        <v>2</v>
      </c>
      <c r="AC250" s="16"/>
      <c r="AD250" s="16" t="s">
        <v>2</v>
      </c>
      <c r="AE250" s="16"/>
      <c r="AF250" s="16" t="s">
        <v>2</v>
      </c>
      <c r="AG250" s="16"/>
      <c r="AH250" s="16" t="s">
        <v>2</v>
      </c>
      <c r="AI250" s="16"/>
      <c r="AJ250" s="16" t="s">
        <v>2</v>
      </c>
      <c r="AK250" s="16"/>
      <c r="AL250" s="16" t="s">
        <v>2</v>
      </c>
      <c r="AM250" s="16"/>
      <c r="AN250" s="16" t="s">
        <v>2</v>
      </c>
      <c r="AO250" s="16"/>
      <c r="AP250" s="16" t="s">
        <v>2</v>
      </c>
      <c r="AQ250" s="16"/>
      <c r="AR250" s="16" t="s">
        <v>2</v>
      </c>
      <c r="AS250" s="16"/>
      <c r="AT250" s="16" t="s">
        <v>2</v>
      </c>
      <c r="AU250" s="16"/>
      <c r="AV250" s="16" t="s">
        <v>2</v>
      </c>
      <c r="AW250" s="16"/>
      <c r="AX250" s="16" t="s">
        <v>2</v>
      </c>
      <c r="AY250" s="21"/>
    </row>
    <row r="251" spans="2:53" s="3" customFormat="1">
      <c r="B251" s="14" t="s">
        <v>147</v>
      </c>
      <c r="C251" s="15">
        <v>2017</v>
      </c>
      <c r="D251" s="16" t="s">
        <v>2</v>
      </c>
      <c r="E251" s="16"/>
      <c r="F251" s="16" t="s">
        <v>2</v>
      </c>
      <c r="G251" s="16"/>
      <c r="H251" s="16" t="s">
        <v>2</v>
      </c>
      <c r="I251" s="16"/>
      <c r="J251" s="16" t="s">
        <v>2</v>
      </c>
      <c r="K251" s="16"/>
      <c r="L251" s="16" t="s">
        <v>2</v>
      </c>
      <c r="M251" s="16"/>
      <c r="N251" s="16" t="s">
        <v>2</v>
      </c>
      <c r="O251" s="16"/>
      <c r="P251" s="16" t="s">
        <v>2</v>
      </c>
      <c r="Q251" s="16"/>
      <c r="R251" s="16" t="s">
        <v>2</v>
      </c>
      <c r="S251" s="16"/>
      <c r="T251" s="16" t="s">
        <v>2</v>
      </c>
      <c r="U251" s="16"/>
      <c r="V251" s="16" t="s">
        <v>2</v>
      </c>
      <c r="W251" s="16"/>
      <c r="X251" s="16" t="s">
        <v>2</v>
      </c>
      <c r="Y251" s="16"/>
      <c r="Z251" s="16" t="s">
        <v>2</v>
      </c>
      <c r="AA251" s="16"/>
      <c r="AB251" s="16" t="s">
        <v>2</v>
      </c>
      <c r="AC251" s="16"/>
      <c r="AD251" s="16" t="s">
        <v>2</v>
      </c>
      <c r="AE251" s="16"/>
      <c r="AF251" s="16" t="s">
        <v>2</v>
      </c>
      <c r="AG251" s="16"/>
      <c r="AH251" s="16" t="s">
        <v>2</v>
      </c>
      <c r="AI251" s="16"/>
      <c r="AJ251" s="16" t="s">
        <v>2</v>
      </c>
      <c r="AK251" s="16"/>
      <c r="AL251" s="16">
        <v>7</v>
      </c>
      <c r="AM251" s="16"/>
      <c r="AN251" s="16" t="s">
        <v>3</v>
      </c>
      <c r="AO251" s="16"/>
      <c r="AP251" s="16" t="s">
        <v>2</v>
      </c>
      <c r="AQ251" s="16"/>
      <c r="AR251" s="16" t="s">
        <v>2</v>
      </c>
      <c r="AS251" s="16"/>
      <c r="AT251" s="16" t="s">
        <v>2</v>
      </c>
      <c r="AU251" s="16"/>
      <c r="AV251" s="16" t="s">
        <v>2</v>
      </c>
      <c r="AW251" s="16"/>
      <c r="AX251" s="16" t="s">
        <v>2</v>
      </c>
      <c r="AY251" s="21"/>
      <c r="AZ251" s="8"/>
      <c r="BA251" s="8"/>
    </row>
    <row r="252" spans="2:53" s="3" customFormat="1">
      <c r="B252" s="14"/>
      <c r="C252" s="15">
        <v>2018</v>
      </c>
      <c r="D252" s="16" t="s">
        <v>2</v>
      </c>
      <c r="E252" s="16"/>
      <c r="F252" s="16" t="s">
        <v>2</v>
      </c>
      <c r="G252" s="16"/>
      <c r="H252" s="16" t="s">
        <v>2</v>
      </c>
      <c r="I252" s="16"/>
      <c r="J252" s="16" t="s">
        <v>3</v>
      </c>
      <c r="K252" s="16"/>
      <c r="L252" s="16" t="s">
        <v>2</v>
      </c>
      <c r="M252" s="16"/>
      <c r="N252" s="16" t="s">
        <v>2</v>
      </c>
      <c r="O252" s="16"/>
      <c r="P252" s="16" t="s">
        <v>2</v>
      </c>
      <c r="Q252" s="16"/>
      <c r="R252" s="16" t="s">
        <v>2</v>
      </c>
      <c r="S252" s="16"/>
      <c r="T252" s="16" t="s">
        <v>2</v>
      </c>
      <c r="U252" s="16"/>
      <c r="V252" s="16" t="s">
        <v>2</v>
      </c>
      <c r="W252" s="16"/>
      <c r="X252" s="16" t="s">
        <v>2</v>
      </c>
      <c r="Y252" s="16"/>
      <c r="Z252" s="16" t="s">
        <v>2</v>
      </c>
      <c r="AA252" s="16"/>
      <c r="AB252" s="16" t="s">
        <v>2</v>
      </c>
      <c r="AC252" s="16"/>
      <c r="AD252" s="16" t="s">
        <v>2</v>
      </c>
      <c r="AE252" s="16"/>
      <c r="AF252" s="16" t="s">
        <v>2</v>
      </c>
      <c r="AG252" s="16"/>
      <c r="AH252" s="16" t="s">
        <v>2</v>
      </c>
      <c r="AI252" s="16"/>
      <c r="AJ252" s="16" t="s">
        <v>2</v>
      </c>
      <c r="AK252" s="16"/>
      <c r="AL252" s="16">
        <v>7</v>
      </c>
      <c r="AM252" s="16"/>
      <c r="AN252" s="16">
        <v>580</v>
      </c>
      <c r="AO252" s="16"/>
      <c r="AP252" s="16" t="s">
        <v>2</v>
      </c>
      <c r="AQ252" s="16"/>
      <c r="AR252" s="16" t="s">
        <v>2</v>
      </c>
      <c r="AS252" s="16"/>
      <c r="AT252" s="16" t="s">
        <v>2</v>
      </c>
      <c r="AU252" s="16"/>
      <c r="AV252" s="16" t="s">
        <v>2</v>
      </c>
      <c r="AW252" s="16"/>
      <c r="AX252" s="16" t="s">
        <v>2</v>
      </c>
      <c r="AY252" s="21"/>
      <c r="AZ252" s="8"/>
      <c r="BA252" s="8"/>
    </row>
    <row r="253" spans="2:53" s="3" customFormat="1">
      <c r="B253" s="14"/>
      <c r="C253" s="15">
        <v>2019</v>
      </c>
      <c r="D253" s="16" t="s">
        <v>2</v>
      </c>
      <c r="E253" s="16"/>
      <c r="F253" s="16" t="s">
        <v>2</v>
      </c>
      <c r="G253" s="16"/>
      <c r="H253" s="16" t="s">
        <v>2</v>
      </c>
      <c r="I253" s="16"/>
      <c r="J253" s="16" t="s">
        <v>2</v>
      </c>
      <c r="K253" s="16"/>
      <c r="L253" s="16" t="s">
        <v>2</v>
      </c>
      <c r="M253" s="16"/>
      <c r="N253" s="16" t="s">
        <v>2</v>
      </c>
      <c r="O253" s="16"/>
      <c r="P253" s="16" t="s">
        <v>2</v>
      </c>
      <c r="Q253" s="16"/>
      <c r="R253" s="16" t="s">
        <v>2</v>
      </c>
      <c r="S253" s="16"/>
      <c r="T253" s="16" t="s">
        <v>2</v>
      </c>
      <c r="U253" s="16"/>
      <c r="V253" s="16" t="s">
        <v>2</v>
      </c>
      <c r="W253" s="16"/>
      <c r="X253" s="16" t="s">
        <v>2</v>
      </c>
      <c r="Y253" s="16"/>
      <c r="Z253" s="16" t="s">
        <v>2</v>
      </c>
      <c r="AA253" s="16"/>
      <c r="AB253" s="16" t="s">
        <v>2</v>
      </c>
      <c r="AC253" s="16"/>
      <c r="AD253" s="16" t="s">
        <v>2</v>
      </c>
      <c r="AE253" s="16"/>
      <c r="AF253" s="16" t="s">
        <v>2</v>
      </c>
      <c r="AG253" s="16"/>
      <c r="AH253" s="16" t="s">
        <v>2</v>
      </c>
      <c r="AI253" s="16"/>
      <c r="AJ253" s="16" t="s">
        <v>2</v>
      </c>
      <c r="AK253" s="16"/>
      <c r="AL253" s="16" t="s">
        <v>3</v>
      </c>
      <c r="AM253" s="16"/>
      <c r="AN253" s="16">
        <v>51</v>
      </c>
      <c r="AO253" s="16"/>
      <c r="AP253" s="16" t="s">
        <v>2</v>
      </c>
      <c r="AQ253" s="16"/>
      <c r="AR253" s="16" t="s">
        <v>2</v>
      </c>
      <c r="AS253" s="16"/>
      <c r="AT253" s="16" t="s">
        <v>2</v>
      </c>
      <c r="AU253" s="16"/>
      <c r="AV253" s="16" t="s">
        <v>2</v>
      </c>
      <c r="AW253" s="16"/>
      <c r="AX253" s="16" t="s">
        <v>2</v>
      </c>
      <c r="AY253" s="21"/>
      <c r="AZ253" s="8"/>
      <c r="BA253" s="8"/>
    </row>
    <row r="254" spans="2:53" s="8" customFormat="1">
      <c r="B254" s="14"/>
      <c r="C254" s="15">
        <v>2021</v>
      </c>
      <c r="D254" s="16" t="s">
        <v>2</v>
      </c>
      <c r="E254" s="16"/>
      <c r="F254" s="16" t="s">
        <v>2</v>
      </c>
      <c r="G254" s="16"/>
      <c r="H254" s="16" t="s">
        <v>2</v>
      </c>
      <c r="I254" s="16"/>
      <c r="J254" s="16" t="s">
        <v>2</v>
      </c>
      <c r="K254" s="16"/>
      <c r="L254" s="16" t="s">
        <v>2</v>
      </c>
      <c r="M254" s="16"/>
      <c r="N254" s="16" t="s">
        <v>2</v>
      </c>
      <c r="O254" s="16"/>
      <c r="P254" s="16" t="s">
        <v>2</v>
      </c>
      <c r="Q254" s="16"/>
      <c r="R254" s="16" t="s">
        <v>2</v>
      </c>
      <c r="S254" s="16"/>
      <c r="T254" s="16" t="s">
        <v>2</v>
      </c>
      <c r="U254" s="16"/>
      <c r="V254" s="16" t="s">
        <v>2</v>
      </c>
      <c r="W254" s="16"/>
      <c r="X254" s="16" t="s">
        <v>2</v>
      </c>
      <c r="Y254" s="16"/>
      <c r="Z254" s="16" t="s">
        <v>2</v>
      </c>
      <c r="AA254" s="16"/>
      <c r="AB254" s="16" t="s">
        <v>2</v>
      </c>
      <c r="AC254" s="16"/>
      <c r="AD254" s="16" t="s">
        <v>2</v>
      </c>
      <c r="AE254" s="16"/>
      <c r="AF254" s="16" t="s">
        <v>2</v>
      </c>
      <c r="AG254" s="16"/>
      <c r="AH254" s="16" t="s">
        <v>2</v>
      </c>
      <c r="AI254" s="16"/>
      <c r="AJ254" s="16" t="s">
        <v>2</v>
      </c>
      <c r="AK254" s="16"/>
      <c r="AL254" s="16" t="s">
        <v>2</v>
      </c>
      <c r="AM254" s="16"/>
      <c r="AN254" s="16" t="s">
        <v>3</v>
      </c>
      <c r="AO254" s="16"/>
      <c r="AP254" s="16" t="s">
        <v>2</v>
      </c>
      <c r="AQ254" s="16"/>
      <c r="AR254" s="16" t="s">
        <v>2</v>
      </c>
      <c r="AS254" s="16"/>
      <c r="AT254" s="16" t="s">
        <v>2</v>
      </c>
      <c r="AU254" s="16"/>
      <c r="AV254" s="16" t="s">
        <v>3</v>
      </c>
      <c r="AW254" s="16"/>
      <c r="AX254" s="16" t="s">
        <v>2</v>
      </c>
      <c r="AY254" s="21"/>
    </row>
    <row r="255" spans="2:53" s="3" customFormat="1">
      <c r="B255" s="14" t="s">
        <v>101</v>
      </c>
      <c r="C255" s="15">
        <v>2017</v>
      </c>
      <c r="D255" s="16">
        <v>6953</v>
      </c>
      <c r="E255" s="16"/>
      <c r="F255" s="16" t="s">
        <v>2</v>
      </c>
      <c r="G255" s="16"/>
      <c r="H255" s="16" t="s">
        <v>2</v>
      </c>
      <c r="I255" s="16"/>
      <c r="J255" s="16">
        <v>3</v>
      </c>
      <c r="K255" s="16"/>
      <c r="L255" s="16" t="s">
        <v>2</v>
      </c>
      <c r="M255" s="16"/>
      <c r="N255" s="16" t="s">
        <v>2</v>
      </c>
      <c r="O255" s="16"/>
      <c r="P255" s="16" t="s">
        <v>2</v>
      </c>
      <c r="Q255" s="16"/>
      <c r="R255" s="16" t="s">
        <v>2</v>
      </c>
      <c r="S255" s="16"/>
      <c r="T255" s="16" t="s">
        <v>2</v>
      </c>
      <c r="U255" s="16"/>
      <c r="V255" s="16">
        <v>489</v>
      </c>
      <c r="W255" s="16"/>
      <c r="X255" s="16">
        <v>5397</v>
      </c>
      <c r="Y255" s="16"/>
      <c r="Z255" s="16" t="s">
        <v>2</v>
      </c>
      <c r="AA255" s="16"/>
      <c r="AB255" s="16" t="s">
        <v>2</v>
      </c>
      <c r="AC255" s="16"/>
      <c r="AD255" s="16" t="s">
        <v>2</v>
      </c>
      <c r="AE255" s="16"/>
      <c r="AF255" s="16" t="s">
        <v>2</v>
      </c>
      <c r="AG255" s="16"/>
      <c r="AH255" s="16" t="s">
        <v>2</v>
      </c>
      <c r="AI255" s="16"/>
      <c r="AJ255" s="16" t="s">
        <v>2</v>
      </c>
      <c r="AK255" s="16"/>
      <c r="AL255" s="16">
        <v>59</v>
      </c>
      <c r="AM255" s="16"/>
      <c r="AN255" s="16">
        <v>981</v>
      </c>
      <c r="AO255" s="16"/>
      <c r="AP255" s="16">
        <v>10</v>
      </c>
      <c r="AQ255" s="16"/>
      <c r="AR255" s="16" t="s">
        <v>2</v>
      </c>
      <c r="AS255" s="16"/>
      <c r="AT255" s="16">
        <v>8</v>
      </c>
      <c r="AU255" s="16"/>
      <c r="AV255" s="16" t="s">
        <v>2</v>
      </c>
      <c r="AW255" s="16"/>
      <c r="AX255" s="16">
        <v>2970</v>
      </c>
      <c r="AY255" s="21"/>
      <c r="AZ255" s="8"/>
      <c r="BA255" s="8"/>
    </row>
    <row r="256" spans="2:53" s="3" customFormat="1">
      <c r="B256" s="14"/>
      <c r="C256" s="15">
        <v>2018</v>
      </c>
      <c r="D256" s="16">
        <v>13840</v>
      </c>
      <c r="E256" s="16"/>
      <c r="F256" s="16" t="s">
        <v>2</v>
      </c>
      <c r="G256" s="16"/>
      <c r="H256" s="16" t="s">
        <v>2</v>
      </c>
      <c r="I256" s="16"/>
      <c r="J256" s="16" t="s">
        <v>2</v>
      </c>
      <c r="K256" s="16"/>
      <c r="L256" s="16" t="s">
        <v>2</v>
      </c>
      <c r="M256" s="16"/>
      <c r="N256" s="16" t="s">
        <v>2</v>
      </c>
      <c r="O256" s="16"/>
      <c r="P256" s="16" t="s">
        <v>2</v>
      </c>
      <c r="Q256" s="16"/>
      <c r="R256" s="16" t="s">
        <v>2</v>
      </c>
      <c r="S256" s="16"/>
      <c r="T256" s="16" t="s">
        <v>2</v>
      </c>
      <c r="U256" s="16"/>
      <c r="V256" s="16" t="s">
        <v>2</v>
      </c>
      <c r="W256" s="16"/>
      <c r="X256" s="16">
        <v>190</v>
      </c>
      <c r="Y256" s="16"/>
      <c r="Z256" s="16" t="s">
        <v>2</v>
      </c>
      <c r="AA256" s="16"/>
      <c r="AB256" s="16" t="s">
        <v>2</v>
      </c>
      <c r="AC256" s="16"/>
      <c r="AD256" s="16" t="s">
        <v>2</v>
      </c>
      <c r="AE256" s="16"/>
      <c r="AF256" s="16" t="s">
        <v>2</v>
      </c>
      <c r="AG256" s="16"/>
      <c r="AH256" s="16">
        <v>132</v>
      </c>
      <c r="AI256" s="16"/>
      <c r="AJ256" s="16" t="s">
        <v>2</v>
      </c>
      <c r="AK256" s="16"/>
      <c r="AL256" s="16">
        <v>3928</v>
      </c>
      <c r="AM256" s="16"/>
      <c r="AN256" s="16">
        <v>1270</v>
      </c>
      <c r="AO256" s="16"/>
      <c r="AP256" s="16" t="s">
        <v>3</v>
      </c>
      <c r="AQ256" s="16"/>
      <c r="AR256" s="16">
        <v>23</v>
      </c>
      <c r="AS256" s="16"/>
      <c r="AT256" s="16">
        <v>29</v>
      </c>
      <c r="AU256" s="16"/>
      <c r="AV256" s="16" t="s">
        <v>2</v>
      </c>
      <c r="AW256" s="16"/>
      <c r="AX256" s="16">
        <v>175</v>
      </c>
      <c r="AY256" s="21"/>
      <c r="AZ256" s="8"/>
      <c r="BA256" s="8"/>
    </row>
    <row r="257" spans="2:53" s="3" customFormat="1">
      <c r="B257" s="14"/>
      <c r="C257" s="15">
        <v>2019</v>
      </c>
      <c r="D257" s="16">
        <v>4063</v>
      </c>
      <c r="E257" s="16"/>
      <c r="F257" s="16" t="s">
        <v>2</v>
      </c>
      <c r="G257" s="16"/>
      <c r="H257" s="16" t="s">
        <v>2</v>
      </c>
      <c r="I257" s="16"/>
      <c r="J257" s="16" t="s">
        <v>2</v>
      </c>
      <c r="K257" s="16"/>
      <c r="L257" s="16" t="s">
        <v>2</v>
      </c>
      <c r="M257" s="16"/>
      <c r="N257" s="16" t="s">
        <v>2</v>
      </c>
      <c r="O257" s="16"/>
      <c r="P257" s="16" t="s">
        <v>2</v>
      </c>
      <c r="Q257" s="16"/>
      <c r="R257" s="16" t="s">
        <v>2</v>
      </c>
      <c r="S257" s="16"/>
      <c r="T257" s="16" t="s">
        <v>2</v>
      </c>
      <c r="U257" s="16"/>
      <c r="V257" s="16" t="s">
        <v>2</v>
      </c>
      <c r="W257" s="16"/>
      <c r="X257" s="16">
        <v>634</v>
      </c>
      <c r="Y257" s="16"/>
      <c r="Z257" s="16">
        <v>545</v>
      </c>
      <c r="AA257" s="16"/>
      <c r="AB257" s="16">
        <v>2395</v>
      </c>
      <c r="AC257" s="16"/>
      <c r="AD257" s="16" t="s">
        <v>2</v>
      </c>
      <c r="AE257" s="16"/>
      <c r="AF257" s="16" t="s">
        <v>2</v>
      </c>
      <c r="AG257" s="16"/>
      <c r="AH257" s="16" t="s">
        <v>2</v>
      </c>
      <c r="AI257" s="16"/>
      <c r="AJ257" s="16">
        <v>4341</v>
      </c>
      <c r="AK257" s="16"/>
      <c r="AL257" s="16" t="s">
        <v>2</v>
      </c>
      <c r="AM257" s="16"/>
      <c r="AN257" s="16">
        <v>5723</v>
      </c>
      <c r="AO257" s="16"/>
      <c r="AP257" s="16" t="s">
        <v>2</v>
      </c>
      <c r="AQ257" s="16"/>
      <c r="AR257" s="16">
        <v>25</v>
      </c>
      <c r="AS257" s="16"/>
      <c r="AT257" s="16" t="s">
        <v>2</v>
      </c>
      <c r="AU257" s="16"/>
      <c r="AV257" s="16" t="s">
        <v>2</v>
      </c>
      <c r="AW257" s="16"/>
      <c r="AX257" s="16">
        <v>16</v>
      </c>
      <c r="AY257" s="21"/>
      <c r="AZ257" s="8"/>
      <c r="BA257" s="8"/>
    </row>
    <row r="258" spans="2:53" s="3" customFormat="1">
      <c r="B258" s="14"/>
      <c r="C258" s="15">
        <v>2020</v>
      </c>
      <c r="D258" s="16">
        <v>910</v>
      </c>
      <c r="E258" s="16"/>
      <c r="F258" s="16" t="s">
        <v>2</v>
      </c>
      <c r="G258" s="16"/>
      <c r="H258" s="16" t="s">
        <v>2</v>
      </c>
      <c r="I258" s="16"/>
      <c r="J258" s="16" t="s">
        <v>2</v>
      </c>
      <c r="K258" s="16"/>
      <c r="L258" s="16" t="s">
        <v>2</v>
      </c>
      <c r="M258" s="16"/>
      <c r="N258" s="16" t="s">
        <v>2</v>
      </c>
      <c r="O258" s="16"/>
      <c r="P258" s="16" t="s">
        <v>2</v>
      </c>
      <c r="Q258" s="16"/>
      <c r="R258" s="16" t="s">
        <v>2</v>
      </c>
      <c r="S258" s="16"/>
      <c r="T258" s="16" t="s">
        <v>2</v>
      </c>
      <c r="U258" s="16"/>
      <c r="V258" s="16">
        <v>4949</v>
      </c>
      <c r="W258" s="16"/>
      <c r="X258" s="16">
        <v>329</v>
      </c>
      <c r="Y258" s="16"/>
      <c r="Z258" s="16" t="s">
        <v>2</v>
      </c>
      <c r="AA258" s="16"/>
      <c r="AB258" s="16">
        <v>477</v>
      </c>
      <c r="AC258" s="16"/>
      <c r="AD258" s="16" t="s">
        <v>2</v>
      </c>
      <c r="AE258" s="16"/>
      <c r="AF258" s="16" t="s">
        <v>2</v>
      </c>
      <c r="AG258" s="16"/>
      <c r="AH258" s="16">
        <v>31</v>
      </c>
      <c r="AI258" s="16"/>
      <c r="AJ258" s="16">
        <v>1224</v>
      </c>
      <c r="AK258" s="16"/>
      <c r="AL258" s="16">
        <v>24</v>
      </c>
      <c r="AM258" s="16"/>
      <c r="AN258" s="16">
        <v>4221</v>
      </c>
      <c r="AO258" s="16"/>
      <c r="AP258" s="16" t="s">
        <v>2</v>
      </c>
      <c r="AQ258" s="16"/>
      <c r="AR258" s="16">
        <v>206</v>
      </c>
      <c r="AS258" s="16"/>
      <c r="AT258" s="16">
        <v>2</v>
      </c>
      <c r="AU258" s="16"/>
      <c r="AV258" s="16" t="s">
        <v>2</v>
      </c>
      <c r="AW258" s="16"/>
      <c r="AX258" s="16">
        <v>14</v>
      </c>
      <c r="AY258" s="21"/>
      <c r="AZ258" s="8"/>
      <c r="BA258" s="8"/>
    </row>
    <row r="259" spans="2:53" s="8" customFormat="1">
      <c r="B259" s="14"/>
      <c r="C259" s="15">
        <v>2021</v>
      </c>
      <c r="D259" s="16">
        <v>5610</v>
      </c>
      <c r="E259" s="16"/>
      <c r="F259" s="16" t="s">
        <v>2</v>
      </c>
      <c r="G259" s="16"/>
      <c r="H259" s="16" t="s">
        <v>2</v>
      </c>
      <c r="I259" s="16"/>
      <c r="J259" s="16" t="s">
        <v>2</v>
      </c>
      <c r="K259" s="17"/>
      <c r="L259" s="16" t="s">
        <v>2</v>
      </c>
      <c r="M259" s="16"/>
      <c r="N259" s="16" t="s">
        <v>2</v>
      </c>
      <c r="O259" s="16"/>
      <c r="P259" s="16" t="s">
        <v>2</v>
      </c>
      <c r="Q259" s="16"/>
      <c r="R259" s="16" t="s">
        <v>2</v>
      </c>
      <c r="S259" s="16"/>
      <c r="T259" s="16" t="s">
        <v>2</v>
      </c>
      <c r="U259" s="16"/>
      <c r="V259" s="16">
        <v>6104</v>
      </c>
      <c r="W259" s="16"/>
      <c r="X259" s="16">
        <v>895</v>
      </c>
      <c r="Y259" s="16"/>
      <c r="Z259" s="16">
        <v>174</v>
      </c>
      <c r="AA259" s="16"/>
      <c r="AB259" s="16">
        <v>1000</v>
      </c>
      <c r="AC259" s="16"/>
      <c r="AD259" s="16" t="s">
        <v>2</v>
      </c>
      <c r="AE259" s="16"/>
      <c r="AF259" s="16" t="s">
        <v>2</v>
      </c>
      <c r="AG259" s="16"/>
      <c r="AH259" s="16" t="s">
        <v>2</v>
      </c>
      <c r="AI259" s="16"/>
      <c r="AJ259" s="16">
        <v>50</v>
      </c>
      <c r="AK259" s="16"/>
      <c r="AL259" s="16" t="s">
        <v>2</v>
      </c>
      <c r="AM259" s="16"/>
      <c r="AN259" s="16">
        <v>3932</v>
      </c>
      <c r="AO259" s="16"/>
      <c r="AP259" s="16" t="s">
        <v>3</v>
      </c>
      <c r="AQ259" s="16"/>
      <c r="AR259" s="16">
        <v>707</v>
      </c>
      <c r="AS259" s="16"/>
      <c r="AT259" s="16" t="s">
        <v>2</v>
      </c>
      <c r="AU259" s="16"/>
      <c r="AV259" s="16" t="s">
        <v>2</v>
      </c>
      <c r="AW259" s="16"/>
      <c r="AX259" s="16">
        <v>2</v>
      </c>
      <c r="AY259" s="21"/>
    </row>
    <row r="260" spans="2:53" customFormat="1">
      <c r="B260" s="14" t="s">
        <v>102</v>
      </c>
      <c r="C260" s="15">
        <v>2017</v>
      </c>
      <c r="D260" s="16">
        <v>1001</v>
      </c>
      <c r="E260" s="16"/>
      <c r="F260" s="16" t="s">
        <v>2</v>
      </c>
      <c r="G260" s="16"/>
      <c r="H260" s="16" t="s">
        <v>2</v>
      </c>
      <c r="I260" s="16"/>
      <c r="J260" s="16" t="s">
        <v>2</v>
      </c>
      <c r="K260" s="16"/>
      <c r="L260" s="16" t="s">
        <v>2</v>
      </c>
      <c r="M260" s="16"/>
      <c r="N260" s="16" t="s">
        <v>2</v>
      </c>
      <c r="O260" s="16"/>
      <c r="P260" s="16" t="s">
        <v>2</v>
      </c>
      <c r="Q260" s="16"/>
      <c r="R260" s="16" t="s">
        <v>2</v>
      </c>
      <c r="S260" s="16"/>
      <c r="T260" s="16" t="s">
        <v>2</v>
      </c>
      <c r="U260" s="16"/>
      <c r="V260" s="16" t="s">
        <v>2</v>
      </c>
      <c r="W260" s="16"/>
      <c r="X260" s="16" t="s">
        <v>2</v>
      </c>
      <c r="Y260" s="16"/>
      <c r="Z260" s="16" t="s">
        <v>2</v>
      </c>
      <c r="AA260" s="16"/>
      <c r="AB260" s="16" t="s">
        <v>2</v>
      </c>
      <c r="AC260" s="16"/>
      <c r="AD260" s="16" t="s">
        <v>2</v>
      </c>
      <c r="AE260" s="16"/>
      <c r="AF260" s="16" t="s">
        <v>2</v>
      </c>
      <c r="AG260" s="16"/>
      <c r="AH260" s="16" t="s">
        <v>2</v>
      </c>
      <c r="AI260" s="16"/>
      <c r="AJ260" s="16" t="s">
        <v>2</v>
      </c>
      <c r="AK260" s="16"/>
      <c r="AL260" s="16">
        <v>5000</v>
      </c>
      <c r="AM260" s="16"/>
      <c r="AN260" s="16">
        <v>112</v>
      </c>
      <c r="AO260" s="16"/>
      <c r="AP260" s="16" t="s">
        <v>2</v>
      </c>
      <c r="AQ260" s="16"/>
      <c r="AR260" s="16" t="s">
        <v>2</v>
      </c>
      <c r="AS260" s="16"/>
      <c r="AT260" s="16" t="s">
        <v>2</v>
      </c>
      <c r="AU260" s="16"/>
      <c r="AV260" s="16" t="s">
        <v>2</v>
      </c>
      <c r="AW260" s="16"/>
      <c r="AX260" s="16" t="s">
        <v>2</v>
      </c>
      <c r="AY260" s="21"/>
      <c r="AZ260" s="8"/>
      <c r="BA260" s="8"/>
    </row>
    <row r="261" spans="2:53" customFormat="1">
      <c r="B261" s="14"/>
      <c r="C261" s="15">
        <v>2018</v>
      </c>
      <c r="D261" s="16">
        <v>5972</v>
      </c>
      <c r="E261" s="16"/>
      <c r="F261" s="16" t="s">
        <v>2</v>
      </c>
      <c r="G261" s="16"/>
      <c r="H261" s="16" t="s">
        <v>2</v>
      </c>
      <c r="I261" s="16"/>
      <c r="J261" s="16">
        <v>10</v>
      </c>
      <c r="K261" s="57"/>
      <c r="L261" s="16" t="s">
        <v>2</v>
      </c>
      <c r="M261" s="16"/>
      <c r="N261" s="16" t="s">
        <v>2</v>
      </c>
      <c r="O261" s="16"/>
      <c r="P261" s="16" t="s">
        <v>2</v>
      </c>
      <c r="Q261" s="16"/>
      <c r="R261" s="16" t="s">
        <v>2</v>
      </c>
      <c r="S261" s="16"/>
      <c r="T261" s="16" t="s">
        <v>2</v>
      </c>
      <c r="U261" s="16"/>
      <c r="V261" s="16" t="s">
        <v>2</v>
      </c>
      <c r="W261" s="16"/>
      <c r="X261" s="16">
        <v>1570</v>
      </c>
      <c r="Y261" s="16"/>
      <c r="Z261" s="16" t="s">
        <v>2</v>
      </c>
      <c r="AA261" s="16"/>
      <c r="AB261" s="16" t="s">
        <v>2</v>
      </c>
      <c r="AC261" s="16"/>
      <c r="AD261" s="16" t="s">
        <v>2</v>
      </c>
      <c r="AE261" s="16"/>
      <c r="AF261" s="16" t="s">
        <v>2</v>
      </c>
      <c r="AG261" s="16"/>
      <c r="AH261" s="16">
        <v>10</v>
      </c>
      <c r="AI261" s="16"/>
      <c r="AJ261" s="16">
        <v>547</v>
      </c>
      <c r="AK261" s="16"/>
      <c r="AL261" s="16">
        <v>292</v>
      </c>
      <c r="AM261" s="16"/>
      <c r="AN261" s="16">
        <v>1782</v>
      </c>
      <c r="AO261" s="16"/>
      <c r="AP261" s="16" t="s">
        <v>2</v>
      </c>
      <c r="AQ261" s="16"/>
      <c r="AR261" s="16" t="s">
        <v>2</v>
      </c>
      <c r="AS261" s="16"/>
      <c r="AT261" s="16" t="s">
        <v>3</v>
      </c>
      <c r="AU261" s="16"/>
      <c r="AV261" s="16" t="s">
        <v>2</v>
      </c>
      <c r="AW261" s="16"/>
      <c r="AX261" s="16">
        <v>3693</v>
      </c>
      <c r="AY261" s="21"/>
      <c r="AZ261" s="8"/>
      <c r="BA261" s="8"/>
    </row>
    <row r="262" spans="2:53" customFormat="1">
      <c r="B262" s="14"/>
      <c r="C262" s="15">
        <v>2019</v>
      </c>
      <c r="D262" s="16" t="s">
        <v>2</v>
      </c>
      <c r="E262" s="16"/>
      <c r="F262" s="16" t="s">
        <v>2</v>
      </c>
      <c r="G262" s="16"/>
      <c r="H262" s="16" t="s">
        <v>2</v>
      </c>
      <c r="I262" s="16"/>
      <c r="J262" s="16" t="s">
        <v>2</v>
      </c>
      <c r="K262" s="16"/>
      <c r="L262" s="16" t="s">
        <v>2</v>
      </c>
      <c r="M262" s="16"/>
      <c r="N262" s="16" t="s">
        <v>2</v>
      </c>
      <c r="O262" s="16"/>
      <c r="P262" s="16" t="s">
        <v>2</v>
      </c>
      <c r="Q262" s="16"/>
      <c r="R262" s="16" t="s">
        <v>2</v>
      </c>
      <c r="S262" s="16"/>
      <c r="T262" s="16" t="s">
        <v>2</v>
      </c>
      <c r="U262" s="16"/>
      <c r="V262" s="16" t="s">
        <v>2</v>
      </c>
      <c r="W262" s="16"/>
      <c r="X262" s="16" t="s">
        <v>2</v>
      </c>
      <c r="Y262" s="16"/>
      <c r="Z262" s="16" t="s">
        <v>2</v>
      </c>
      <c r="AA262" s="16"/>
      <c r="AB262" s="16" t="s">
        <v>2</v>
      </c>
      <c r="AC262" s="16"/>
      <c r="AD262" s="16" t="s">
        <v>2</v>
      </c>
      <c r="AE262" s="16"/>
      <c r="AF262" s="16" t="s">
        <v>2</v>
      </c>
      <c r="AG262" s="16"/>
      <c r="AH262" s="16" t="s">
        <v>2</v>
      </c>
      <c r="AI262" s="16"/>
      <c r="AJ262" s="16" t="s">
        <v>2</v>
      </c>
      <c r="AK262" s="16"/>
      <c r="AL262" s="16" t="s">
        <v>2</v>
      </c>
      <c r="AM262" s="16"/>
      <c r="AN262" s="16" t="s">
        <v>2</v>
      </c>
      <c r="AO262" s="16"/>
      <c r="AP262" s="16" t="s">
        <v>2</v>
      </c>
      <c r="AQ262" s="16"/>
      <c r="AR262" s="16" t="s">
        <v>2</v>
      </c>
      <c r="AS262" s="16"/>
      <c r="AT262" s="16">
        <v>92</v>
      </c>
      <c r="AU262" s="16"/>
      <c r="AV262" s="16" t="s">
        <v>2</v>
      </c>
      <c r="AW262" s="16"/>
      <c r="AX262" s="16" t="s">
        <v>2</v>
      </c>
      <c r="AY262" s="21"/>
      <c r="AZ262" s="8"/>
      <c r="BA262" s="8"/>
    </row>
    <row r="263" spans="2:53" customFormat="1">
      <c r="B263" s="14"/>
      <c r="C263" s="87">
        <v>2020</v>
      </c>
      <c r="D263" s="16">
        <v>4188</v>
      </c>
      <c r="E263" s="16"/>
      <c r="F263" s="16" t="s">
        <v>2</v>
      </c>
      <c r="G263" s="16"/>
      <c r="H263" s="16" t="s">
        <v>2</v>
      </c>
      <c r="I263" s="16"/>
      <c r="J263" s="16">
        <v>808</v>
      </c>
      <c r="K263" s="16"/>
      <c r="L263" s="16">
        <v>2</v>
      </c>
      <c r="M263" s="16"/>
      <c r="N263" s="16" t="s">
        <v>2</v>
      </c>
      <c r="O263" s="16"/>
      <c r="P263" s="16" t="s">
        <v>2</v>
      </c>
      <c r="Q263" s="16"/>
      <c r="R263" s="16" t="s">
        <v>2</v>
      </c>
      <c r="S263" s="16"/>
      <c r="T263" s="16" t="s">
        <v>2</v>
      </c>
      <c r="U263" s="16"/>
      <c r="V263" s="16" t="s">
        <v>2</v>
      </c>
      <c r="W263" s="16"/>
      <c r="X263" s="16" t="s">
        <v>2</v>
      </c>
      <c r="Y263" s="16"/>
      <c r="Z263" s="16" t="s">
        <v>2</v>
      </c>
      <c r="AA263" s="16"/>
      <c r="AB263" s="16" t="s">
        <v>2</v>
      </c>
      <c r="AC263" s="16"/>
      <c r="AD263" s="16" t="s">
        <v>2</v>
      </c>
      <c r="AE263" s="16"/>
      <c r="AF263" s="16" t="s">
        <v>2</v>
      </c>
      <c r="AG263" s="16"/>
      <c r="AH263" s="16">
        <v>9</v>
      </c>
      <c r="AI263" s="16"/>
      <c r="AJ263" s="16" t="s">
        <v>2</v>
      </c>
      <c r="AK263" s="16"/>
      <c r="AL263" s="16" t="s">
        <v>2</v>
      </c>
      <c r="AM263" s="16"/>
      <c r="AN263" s="16">
        <v>148</v>
      </c>
      <c r="AO263" s="16"/>
      <c r="AP263" s="16" t="s">
        <v>2</v>
      </c>
      <c r="AQ263" s="16"/>
      <c r="AR263" s="16" t="s">
        <v>2</v>
      </c>
      <c r="AS263" s="16"/>
      <c r="AT263" s="16" t="s">
        <v>2</v>
      </c>
      <c r="AU263" s="16"/>
      <c r="AV263" s="16">
        <v>63</v>
      </c>
      <c r="AW263" s="16"/>
      <c r="AX263" s="16" t="s">
        <v>2</v>
      </c>
      <c r="AY263" s="21"/>
      <c r="AZ263" s="8"/>
      <c r="BA263" s="8"/>
    </row>
    <row r="264" spans="2:53" s="8" customFormat="1">
      <c r="B264" s="14"/>
      <c r="C264" s="15">
        <v>2021</v>
      </c>
      <c r="D264" s="16" t="s">
        <v>2</v>
      </c>
      <c r="E264" s="16"/>
      <c r="F264" s="16" t="s">
        <v>2</v>
      </c>
      <c r="G264" s="16"/>
      <c r="H264" s="16" t="s">
        <v>2</v>
      </c>
      <c r="I264" s="16"/>
      <c r="J264" s="16" t="s">
        <v>2</v>
      </c>
      <c r="K264" s="16"/>
      <c r="L264" s="16" t="s">
        <v>2</v>
      </c>
      <c r="M264" s="16"/>
      <c r="N264" s="16" t="s">
        <v>2</v>
      </c>
      <c r="O264" s="16"/>
      <c r="P264" s="16" t="s">
        <v>2</v>
      </c>
      <c r="Q264" s="16"/>
      <c r="R264" s="16" t="s">
        <v>2</v>
      </c>
      <c r="S264" s="16"/>
      <c r="T264" s="16" t="s">
        <v>2</v>
      </c>
      <c r="U264" s="16"/>
      <c r="V264" s="16" t="s">
        <v>2</v>
      </c>
      <c r="W264" s="16"/>
      <c r="X264" s="16" t="s">
        <v>2</v>
      </c>
      <c r="Y264" s="16"/>
      <c r="Z264" s="16" t="s">
        <v>2</v>
      </c>
      <c r="AA264" s="16"/>
      <c r="AB264" s="16" t="s">
        <v>2</v>
      </c>
      <c r="AC264" s="16"/>
      <c r="AD264" s="16" t="s">
        <v>2</v>
      </c>
      <c r="AE264" s="16"/>
      <c r="AF264" s="16" t="s">
        <v>2</v>
      </c>
      <c r="AG264" s="16"/>
      <c r="AH264" s="16" t="s">
        <v>2</v>
      </c>
      <c r="AI264" s="16"/>
      <c r="AJ264" s="16" t="s">
        <v>2</v>
      </c>
      <c r="AK264" s="16"/>
      <c r="AL264" s="16" t="s">
        <v>2</v>
      </c>
      <c r="AM264" s="16"/>
      <c r="AN264" s="16">
        <v>5</v>
      </c>
      <c r="AO264" s="16"/>
      <c r="AP264" s="16" t="s">
        <v>2</v>
      </c>
      <c r="AQ264" s="16"/>
      <c r="AR264" s="16" t="s">
        <v>2</v>
      </c>
      <c r="AS264" s="16"/>
      <c r="AT264" s="16">
        <v>5</v>
      </c>
      <c r="AU264" s="16"/>
      <c r="AV264" s="16">
        <v>11</v>
      </c>
      <c r="AW264" s="16"/>
      <c r="AX264" s="16" t="s">
        <v>2</v>
      </c>
      <c r="AY264" s="21"/>
    </row>
    <row r="265" spans="2:53" s="3" customFormat="1">
      <c r="B265" s="14" t="s">
        <v>23</v>
      </c>
      <c r="C265" s="15">
        <v>2017</v>
      </c>
      <c r="D265" s="16" t="s">
        <v>2</v>
      </c>
      <c r="E265" s="16"/>
      <c r="F265" s="16" t="s">
        <v>2</v>
      </c>
      <c r="G265" s="16"/>
      <c r="H265" s="16" t="s">
        <v>2</v>
      </c>
      <c r="I265" s="16"/>
      <c r="J265" s="16" t="s">
        <v>3</v>
      </c>
      <c r="K265" s="16"/>
      <c r="L265" s="16" t="s">
        <v>2</v>
      </c>
      <c r="M265" s="16"/>
      <c r="N265" s="16" t="s">
        <v>2</v>
      </c>
      <c r="O265" s="16"/>
      <c r="P265" s="16" t="s">
        <v>2</v>
      </c>
      <c r="Q265" s="16"/>
      <c r="R265" s="16" t="s">
        <v>2</v>
      </c>
      <c r="S265" s="16"/>
      <c r="T265" s="16" t="s">
        <v>2</v>
      </c>
      <c r="U265" s="16"/>
      <c r="V265" s="16" t="s">
        <v>2</v>
      </c>
      <c r="W265" s="16"/>
      <c r="X265" s="16" t="s">
        <v>2</v>
      </c>
      <c r="Y265" s="16"/>
      <c r="Z265" s="16" t="s">
        <v>2</v>
      </c>
      <c r="AA265" s="16"/>
      <c r="AB265" s="16" t="s">
        <v>2</v>
      </c>
      <c r="AC265" s="16"/>
      <c r="AD265" s="16" t="s">
        <v>2</v>
      </c>
      <c r="AE265" s="16"/>
      <c r="AF265" s="16" t="s">
        <v>2</v>
      </c>
      <c r="AG265" s="16"/>
      <c r="AH265" s="16" t="s">
        <v>2</v>
      </c>
      <c r="AI265" s="16"/>
      <c r="AJ265" s="16" t="s">
        <v>2</v>
      </c>
      <c r="AK265" s="16"/>
      <c r="AL265" s="16" t="s">
        <v>2</v>
      </c>
      <c r="AM265" s="16"/>
      <c r="AN265" s="16" t="s">
        <v>2</v>
      </c>
      <c r="AO265" s="16"/>
      <c r="AP265" s="16" t="s">
        <v>2</v>
      </c>
      <c r="AQ265" s="16"/>
      <c r="AR265" s="16" t="s">
        <v>2</v>
      </c>
      <c r="AS265" s="16"/>
      <c r="AT265" s="16" t="s">
        <v>2</v>
      </c>
      <c r="AU265" s="16"/>
      <c r="AV265" s="16" t="s">
        <v>2</v>
      </c>
      <c r="AW265" s="16"/>
      <c r="AX265" s="16" t="s">
        <v>2</v>
      </c>
      <c r="AY265" s="21"/>
      <c r="AZ265" s="8"/>
      <c r="BA265" s="8"/>
    </row>
    <row r="266" spans="2:53" s="3" customFormat="1">
      <c r="B266" s="14"/>
      <c r="C266" s="15">
        <v>2018</v>
      </c>
      <c r="D266" s="16" t="s">
        <v>2</v>
      </c>
      <c r="E266" s="16"/>
      <c r="F266" s="16" t="s">
        <v>2</v>
      </c>
      <c r="G266" s="16"/>
      <c r="H266" s="16" t="s">
        <v>2</v>
      </c>
      <c r="I266" s="16"/>
      <c r="J266" s="16" t="s">
        <v>2</v>
      </c>
      <c r="K266" s="16"/>
      <c r="L266" s="16" t="s">
        <v>2</v>
      </c>
      <c r="M266" s="16"/>
      <c r="N266" s="16" t="s">
        <v>2</v>
      </c>
      <c r="O266" s="16"/>
      <c r="P266" s="16" t="s">
        <v>2</v>
      </c>
      <c r="Q266" s="16"/>
      <c r="R266" s="16" t="s">
        <v>2</v>
      </c>
      <c r="S266" s="16"/>
      <c r="T266" s="16" t="s">
        <v>2</v>
      </c>
      <c r="U266" s="16"/>
      <c r="V266" s="16" t="s">
        <v>2</v>
      </c>
      <c r="W266" s="16"/>
      <c r="X266" s="16" t="s">
        <v>2</v>
      </c>
      <c r="Y266" s="16"/>
      <c r="Z266" s="16" t="s">
        <v>2</v>
      </c>
      <c r="AA266" s="16"/>
      <c r="AB266" s="16" t="s">
        <v>2</v>
      </c>
      <c r="AC266" s="16"/>
      <c r="AD266" s="16" t="s">
        <v>2</v>
      </c>
      <c r="AE266" s="16"/>
      <c r="AF266" s="16" t="s">
        <v>2</v>
      </c>
      <c r="AG266" s="16"/>
      <c r="AH266" s="16" t="s">
        <v>2</v>
      </c>
      <c r="AI266" s="16"/>
      <c r="AJ266" s="16" t="s">
        <v>2</v>
      </c>
      <c r="AK266" s="16"/>
      <c r="AL266" s="16" t="s">
        <v>2</v>
      </c>
      <c r="AM266" s="16"/>
      <c r="AN266" s="16">
        <v>5786</v>
      </c>
      <c r="AO266" s="16"/>
      <c r="AP266" s="16" t="s">
        <v>2</v>
      </c>
      <c r="AQ266" s="16"/>
      <c r="AR266" s="16" t="s">
        <v>2</v>
      </c>
      <c r="AS266" s="16"/>
      <c r="AT266" s="16" t="s">
        <v>3</v>
      </c>
      <c r="AU266" s="16"/>
      <c r="AV266" s="16" t="s">
        <v>3</v>
      </c>
      <c r="AW266" s="16"/>
      <c r="AX266" s="16" t="s">
        <v>2</v>
      </c>
      <c r="AY266" s="21"/>
      <c r="AZ266" s="8"/>
      <c r="BA266" s="8"/>
    </row>
    <row r="267" spans="2:53" s="3" customFormat="1">
      <c r="B267" s="14"/>
      <c r="C267" s="15">
        <v>2019</v>
      </c>
      <c r="D267" s="16" t="s">
        <v>2</v>
      </c>
      <c r="E267" s="16"/>
      <c r="F267" s="16" t="s">
        <v>2</v>
      </c>
      <c r="G267" s="16"/>
      <c r="H267" s="16" t="s">
        <v>2</v>
      </c>
      <c r="I267" s="16"/>
      <c r="J267" s="16" t="s">
        <v>3</v>
      </c>
      <c r="K267" s="16"/>
      <c r="L267" s="16" t="s">
        <v>2</v>
      </c>
      <c r="M267" s="16"/>
      <c r="N267" s="16" t="s">
        <v>2</v>
      </c>
      <c r="O267" s="16"/>
      <c r="P267" s="16" t="s">
        <v>2</v>
      </c>
      <c r="Q267" s="16"/>
      <c r="R267" s="16" t="s">
        <v>2</v>
      </c>
      <c r="S267" s="16"/>
      <c r="T267" s="16" t="s">
        <v>2</v>
      </c>
      <c r="U267" s="16"/>
      <c r="V267" s="16" t="s">
        <v>2</v>
      </c>
      <c r="W267" s="16"/>
      <c r="X267" s="16" t="s">
        <v>2</v>
      </c>
      <c r="Y267" s="16"/>
      <c r="Z267" s="16" t="s">
        <v>2</v>
      </c>
      <c r="AA267" s="16"/>
      <c r="AB267" s="16" t="s">
        <v>2</v>
      </c>
      <c r="AC267" s="16"/>
      <c r="AD267" s="16" t="s">
        <v>2</v>
      </c>
      <c r="AE267" s="16"/>
      <c r="AF267" s="16" t="s">
        <v>2</v>
      </c>
      <c r="AG267" s="16"/>
      <c r="AH267" s="16" t="s">
        <v>2</v>
      </c>
      <c r="AI267" s="16"/>
      <c r="AJ267" s="16">
        <v>25</v>
      </c>
      <c r="AK267" s="16"/>
      <c r="AL267" s="16" t="s">
        <v>2</v>
      </c>
      <c r="AM267" s="16"/>
      <c r="AN267" s="16" t="s">
        <v>2</v>
      </c>
      <c r="AO267" s="16"/>
      <c r="AP267" s="16" t="s">
        <v>2</v>
      </c>
      <c r="AQ267" s="16"/>
      <c r="AR267" s="16" t="s">
        <v>2</v>
      </c>
      <c r="AS267" s="16"/>
      <c r="AT267" s="16" t="s">
        <v>2</v>
      </c>
      <c r="AU267" s="16"/>
      <c r="AV267" s="16" t="s">
        <v>2</v>
      </c>
      <c r="AW267" s="16"/>
      <c r="AX267" s="16" t="s">
        <v>2</v>
      </c>
      <c r="AY267" s="21"/>
      <c r="AZ267" s="8"/>
      <c r="BA267" s="8"/>
    </row>
    <row r="268" spans="2:53" s="3" customFormat="1">
      <c r="B268" s="14" t="s">
        <v>103</v>
      </c>
      <c r="C268" s="15">
        <v>2018</v>
      </c>
      <c r="D268" s="16" t="s">
        <v>2</v>
      </c>
      <c r="E268" s="16"/>
      <c r="F268" s="16" t="s">
        <v>2</v>
      </c>
      <c r="G268" s="16"/>
      <c r="H268" s="16" t="s">
        <v>2</v>
      </c>
      <c r="I268" s="16"/>
      <c r="J268" s="16" t="s">
        <v>3</v>
      </c>
      <c r="K268" s="16"/>
      <c r="L268" s="16" t="s">
        <v>2</v>
      </c>
      <c r="M268" s="16"/>
      <c r="N268" s="16" t="s">
        <v>2</v>
      </c>
      <c r="O268" s="16"/>
      <c r="P268" s="16" t="s">
        <v>2</v>
      </c>
      <c r="Q268" s="16"/>
      <c r="R268" s="16" t="s">
        <v>2</v>
      </c>
      <c r="S268" s="16"/>
      <c r="T268" s="16" t="s">
        <v>2</v>
      </c>
      <c r="U268" s="16"/>
      <c r="V268" s="16" t="s">
        <v>2</v>
      </c>
      <c r="W268" s="16"/>
      <c r="X268" s="16" t="s">
        <v>2</v>
      </c>
      <c r="Y268" s="16"/>
      <c r="Z268" s="16" t="s">
        <v>2</v>
      </c>
      <c r="AA268" s="16"/>
      <c r="AB268" s="16" t="s">
        <v>2</v>
      </c>
      <c r="AC268" s="16"/>
      <c r="AD268" s="16" t="s">
        <v>2</v>
      </c>
      <c r="AE268" s="16"/>
      <c r="AF268" s="16" t="s">
        <v>2</v>
      </c>
      <c r="AG268" s="16"/>
      <c r="AH268" s="16" t="s">
        <v>2</v>
      </c>
      <c r="AI268" s="16"/>
      <c r="AJ268" s="16" t="s">
        <v>2</v>
      </c>
      <c r="AK268" s="16"/>
      <c r="AL268" s="16" t="s">
        <v>2</v>
      </c>
      <c r="AM268" s="16"/>
      <c r="AN268" s="16">
        <v>44</v>
      </c>
      <c r="AO268" s="16"/>
      <c r="AP268" s="16" t="s">
        <v>2</v>
      </c>
      <c r="AQ268" s="16"/>
      <c r="AR268" s="16" t="s">
        <v>2</v>
      </c>
      <c r="AS268" s="16"/>
      <c r="AT268" s="16" t="s">
        <v>2</v>
      </c>
      <c r="AU268" s="16"/>
      <c r="AV268" s="16" t="s">
        <v>2</v>
      </c>
      <c r="AW268" s="16"/>
      <c r="AX268" s="16" t="s">
        <v>2</v>
      </c>
      <c r="AY268" s="21"/>
      <c r="AZ268" s="8"/>
      <c r="BA268" s="8"/>
    </row>
    <row r="269" spans="2:53" s="3" customFormat="1">
      <c r="B269" s="14"/>
      <c r="C269" s="15">
        <v>2019</v>
      </c>
      <c r="D269" s="16">
        <v>4975</v>
      </c>
      <c r="E269" s="16"/>
      <c r="F269" s="16" t="s">
        <v>2</v>
      </c>
      <c r="G269" s="16"/>
      <c r="H269" s="16" t="s">
        <v>2</v>
      </c>
      <c r="I269" s="16"/>
      <c r="J269" s="16" t="s">
        <v>3</v>
      </c>
      <c r="K269" s="16"/>
      <c r="L269" s="16" t="s">
        <v>2</v>
      </c>
      <c r="M269" s="16"/>
      <c r="N269" s="16" t="s">
        <v>2</v>
      </c>
      <c r="O269" s="16"/>
      <c r="P269" s="16" t="s">
        <v>2</v>
      </c>
      <c r="Q269" s="16"/>
      <c r="R269" s="16" t="s">
        <v>2</v>
      </c>
      <c r="S269" s="16"/>
      <c r="T269" s="16" t="s">
        <v>2</v>
      </c>
      <c r="U269" s="16"/>
      <c r="V269" s="16" t="s">
        <v>2</v>
      </c>
      <c r="W269" s="16"/>
      <c r="X269" s="16" t="s">
        <v>2</v>
      </c>
      <c r="Y269" s="16"/>
      <c r="Z269" s="16" t="s">
        <v>2</v>
      </c>
      <c r="AA269" s="16"/>
      <c r="AB269" s="16" t="s">
        <v>2</v>
      </c>
      <c r="AC269" s="16"/>
      <c r="AD269" s="16" t="s">
        <v>2</v>
      </c>
      <c r="AE269" s="16"/>
      <c r="AF269" s="16" t="s">
        <v>2</v>
      </c>
      <c r="AG269" s="16"/>
      <c r="AH269" s="16" t="s">
        <v>2</v>
      </c>
      <c r="AI269" s="16"/>
      <c r="AJ269" s="16" t="s">
        <v>2</v>
      </c>
      <c r="AK269" s="16"/>
      <c r="AL269" s="16" t="s">
        <v>2</v>
      </c>
      <c r="AM269" s="16"/>
      <c r="AN269" s="16" t="s">
        <v>2</v>
      </c>
      <c r="AO269" s="16"/>
      <c r="AP269" s="16" t="s">
        <v>2</v>
      </c>
      <c r="AQ269" s="16"/>
      <c r="AR269" s="16" t="s">
        <v>2</v>
      </c>
      <c r="AS269" s="16"/>
      <c r="AT269" s="16" t="s">
        <v>2</v>
      </c>
      <c r="AU269" s="16"/>
      <c r="AV269" s="16" t="s">
        <v>2</v>
      </c>
      <c r="AW269" s="16"/>
      <c r="AX269" s="16" t="s">
        <v>2</v>
      </c>
      <c r="AY269" s="21"/>
      <c r="AZ269" s="8"/>
      <c r="BA269" s="8"/>
    </row>
    <row r="270" spans="2:53" s="3" customFormat="1" ht="22.5" customHeight="1">
      <c r="B270" s="22" t="s">
        <v>148</v>
      </c>
      <c r="C270" s="15">
        <v>2017</v>
      </c>
      <c r="D270" s="16" t="s">
        <v>2</v>
      </c>
      <c r="E270" s="17"/>
      <c r="F270" s="16" t="s">
        <v>2</v>
      </c>
      <c r="G270" s="17"/>
      <c r="H270" s="16" t="s">
        <v>2</v>
      </c>
      <c r="I270" s="17"/>
      <c r="J270" s="16" t="s">
        <v>2</v>
      </c>
      <c r="K270" s="16"/>
      <c r="L270" s="16" t="s">
        <v>2</v>
      </c>
      <c r="M270" s="17"/>
      <c r="N270" s="16" t="s">
        <v>2</v>
      </c>
      <c r="O270" s="17"/>
      <c r="P270" s="16" t="s">
        <v>2</v>
      </c>
      <c r="Q270" s="17"/>
      <c r="R270" s="16" t="s">
        <v>2</v>
      </c>
      <c r="S270" s="17"/>
      <c r="T270" s="16" t="s">
        <v>2</v>
      </c>
      <c r="U270" s="17"/>
      <c r="V270" s="16" t="s">
        <v>2</v>
      </c>
      <c r="W270" s="17"/>
      <c r="X270" s="16">
        <v>9</v>
      </c>
      <c r="Y270" s="17"/>
      <c r="Z270" s="16" t="s">
        <v>2</v>
      </c>
      <c r="AA270" s="17"/>
      <c r="AB270" s="16" t="s">
        <v>2</v>
      </c>
      <c r="AC270" s="17"/>
      <c r="AD270" s="16">
        <v>21</v>
      </c>
      <c r="AE270" s="17"/>
      <c r="AF270" s="16" t="s">
        <v>2</v>
      </c>
      <c r="AG270" s="17"/>
      <c r="AH270" s="16" t="s">
        <v>2</v>
      </c>
      <c r="AI270" s="17"/>
      <c r="AJ270" s="16" t="s">
        <v>2</v>
      </c>
      <c r="AK270" s="17"/>
      <c r="AL270" s="16" t="s">
        <v>2</v>
      </c>
      <c r="AM270" s="17"/>
      <c r="AN270" s="16">
        <v>594</v>
      </c>
      <c r="AO270" s="17"/>
      <c r="AP270" s="16" t="s">
        <v>2</v>
      </c>
      <c r="AQ270" s="17"/>
      <c r="AR270" s="16" t="s">
        <v>2</v>
      </c>
      <c r="AS270" s="17"/>
      <c r="AT270" s="16" t="s">
        <v>2</v>
      </c>
      <c r="AU270" s="17"/>
      <c r="AV270" s="16" t="s">
        <v>2</v>
      </c>
      <c r="AW270" s="17"/>
      <c r="AX270" s="16" t="s">
        <v>2</v>
      </c>
      <c r="AY270" s="21"/>
      <c r="AZ270" s="8"/>
      <c r="BA270" s="8"/>
    </row>
    <row r="271" spans="2:53" s="3" customFormat="1">
      <c r="B271" s="22"/>
      <c r="C271" s="15">
        <v>2018</v>
      </c>
      <c r="D271" s="16" t="s">
        <v>2</v>
      </c>
      <c r="E271" s="17"/>
      <c r="F271" s="16" t="s">
        <v>2</v>
      </c>
      <c r="G271" s="17"/>
      <c r="H271" s="16" t="s">
        <v>2</v>
      </c>
      <c r="I271" s="17"/>
      <c r="J271" s="16">
        <v>12</v>
      </c>
      <c r="K271" s="16"/>
      <c r="L271" s="16" t="s">
        <v>2</v>
      </c>
      <c r="M271" s="17"/>
      <c r="N271" s="16" t="s">
        <v>2</v>
      </c>
      <c r="O271" s="17"/>
      <c r="P271" s="16" t="s">
        <v>2</v>
      </c>
      <c r="Q271" s="17"/>
      <c r="R271" s="16" t="s">
        <v>2</v>
      </c>
      <c r="S271" s="17"/>
      <c r="T271" s="16" t="s">
        <v>2</v>
      </c>
      <c r="U271" s="17"/>
      <c r="V271" s="16" t="s">
        <v>2</v>
      </c>
      <c r="W271" s="17"/>
      <c r="X271" s="16" t="s">
        <v>2</v>
      </c>
      <c r="Y271" s="17"/>
      <c r="Z271" s="16" t="s">
        <v>2</v>
      </c>
      <c r="AA271" s="17"/>
      <c r="AB271" s="16" t="s">
        <v>2</v>
      </c>
      <c r="AC271" s="17"/>
      <c r="AD271" s="16" t="s">
        <v>2</v>
      </c>
      <c r="AE271" s="17"/>
      <c r="AF271" s="16" t="s">
        <v>2</v>
      </c>
      <c r="AG271" s="17"/>
      <c r="AH271" s="16" t="s">
        <v>2</v>
      </c>
      <c r="AI271" s="17"/>
      <c r="AJ271" s="16" t="s">
        <v>2</v>
      </c>
      <c r="AK271" s="17"/>
      <c r="AL271" s="16">
        <v>10</v>
      </c>
      <c r="AM271" s="17"/>
      <c r="AN271" s="16" t="s">
        <v>3</v>
      </c>
      <c r="AO271" s="17"/>
      <c r="AP271" s="16" t="s">
        <v>2</v>
      </c>
      <c r="AQ271" s="17"/>
      <c r="AR271" s="16" t="s">
        <v>2</v>
      </c>
      <c r="AS271" s="17"/>
      <c r="AT271" s="16" t="s">
        <v>2</v>
      </c>
      <c r="AU271" s="17"/>
      <c r="AV271" s="16" t="s">
        <v>2</v>
      </c>
      <c r="AW271" s="17"/>
      <c r="AX271" s="16" t="s">
        <v>2</v>
      </c>
      <c r="AY271" s="21"/>
      <c r="AZ271" s="8"/>
      <c r="BA271" s="8"/>
    </row>
    <row r="272" spans="2:53" s="3" customFormat="1">
      <c r="B272" s="14" t="s">
        <v>104</v>
      </c>
      <c r="C272" s="15">
        <v>2017</v>
      </c>
      <c r="D272" s="16" t="s">
        <v>2</v>
      </c>
      <c r="E272" s="16"/>
      <c r="F272" s="16" t="s">
        <v>2</v>
      </c>
      <c r="G272" s="16"/>
      <c r="H272" s="16" t="s">
        <v>2</v>
      </c>
      <c r="I272" s="16"/>
      <c r="J272" s="16" t="s">
        <v>3</v>
      </c>
      <c r="K272" s="17"/>
      <c r="L272" s="16" t="s">
        <v>2</v>
      </c>
      <c r="M272" s="16"/>
      <c r="N272" s="16" t="s">
        <v>2</v>
      </c>
      <c r="O272" s="16"/>
      <c r="P272" s="16" t="s">
        <v>2</v>
      </c>
      <c r="Q272" s="16"/>
      <c r="R272" s="16" t="s">
        <v>2</v>
      </c>
      <c r="S272" s="16"/>
      <c r="T272" s="16" t="s">
        <v>2</v>
      </c>
      <c r="U272" s="16"/>
      <c r="V272" s="16" t="s">
        <v>2</v>
      </c>
      <c r="W272" s="16"/>
      <c r="X272" s="16" t="s">
        <v>2</v>
      </c>
      <c r="Y272" s="16"/>
      <c r="Z272" s="16" t="s">
        <v>2</v>
      </c>
      <c r="AA272" s="16"/>
      <c r="AB272" s="16" t="s">
        <v>2</v>
      </c>
      <c r="AC272" s="16"/>
      <c r="AD272" s="16" t="s">
        <v>2</v>
      </c>
      <c r="AE272" s="16"/>
      <c r="AF272" s="16" t="s">
        <v>2</v>
      </c>
      <c r="AG272" s="16"/>
      <c r="AH272" s="16" t="s">
        <v>2</v>
      </c>
      <c r="AI272" s="16"/>
      <c r="AJ272" s="16" t="s">
        <v>2</v>
      </c>
      <c r="AK272" s="16"/>
      <c r="AL272" s="16" t="s">
        <v>2</v>
      </c>
      <c r="AM272" s="16"/>
      <c r="AN272" s="16" t="s">
        <v>2</v>
      </c>
      <c r="AO272" s="16"/>
      <c r="AP272" s="16" t="s">
        <v>2</v>
      </c>
      <c r="AQ272" s="16"/>
      <c r="AR272" s="16" t="s">
        <v>2</v>
      </c>
      <c r="AS272" s="16"/>
      <c r="AT272" s="16">
        <v>2</v>
      </c>
      <c r="AU272" s="16"/>
      <c r="AV272" s="16" t="s">
        <v>2</v>
      </c>
      <c r="AW272" s="16"/>
      <c r="AX272" s="16" t="s">
        <v>2</v>
      </c>
      <c r="AY272" s="21"/>
      <c r="AZ272" s="8"/>
      <c r="BA272" s="8"/>
    </row>
    <row r="273" spans="2:53" s="3" customFormat="1">
      <c r="B273" s="14"/>
      <c r="C273" s="15">
        <v>2019</v>
      </c>
      <c r="D273" s="16" t="s">
        <v>2</v>
      </c>
      <c r="E273" s="16"/>
      <c r="F273" s="16" t="s">
        <v>2</v>
      </c>
      <c r="G273" s="16"/>
      <c r="H273" s="16" t="s">
        <v>2</v>
      </c>
      <c r="I273" s="16"/>
      <c r="J273" s="16" t="s">
        <v>3</v>
      </c>
      <c r="K273" s="16"/>
      <c r="L273" s="16" t="s">
        <v>2</v>
      </c>
      <c r="M273" s="16"/>
      <c r="N273" s="16" t="s">
        <v>2</v>
      </c>
      <c r="O273" s="16"/>
      <c r="P273" s="16" t="s">
        <v>2</v>
      </c>
      <c r="Q273" s="16"/>
      <c r="R273" s="16" t="s">
        <v>2</v>
      </c>
      <c r="S273" s="16"/>
      <c r="T273" s="16" t="s">
        <v>2</v>
      </c>
      <c r="U273" s="16"/>
      <c r="V273" s="16" t="s">
        <v>2</v>
      </c>
      <c r="W273" s="16"/>
      <c r="X273" s="16" t="s">
        <v>2</v>
      </c>
      <c r="Y273" s="16"/>
      <c r="Z273" s="16" t="s">
        <v>2</v>
      </c>
      <c r="AA273" s="16"/>
      <c r="AB273" s="16" t="s">
        <v>2</v>
      </c>
      <c r="AC273" s="16"/>
      <c r="AD273" s="16" t="s">
        <v>2</v>
      </c>
      <c r="AE273" s="16"/>
      <c r="AF273" s="16" t="s">
        <v>2</v>
      </c>
      <c r="AG273" s="16"/>
      <c r="AH273" s="16" t="s">
        <v>2</v>
      </c>
      <c r="AI273" s="16"/>
      <c r="AJ273" s="16" t="s">
        <v>2</v>
      </c>
      <c r="AK273" s="16"/>
      <c r="AL273" s="16" t="s">
        <v>2</v>
      </c>
      <c r="AM273" s="16"/>
      <c r="AN273" s="16" t="s">
        <v>2</v>
      </c>
      <c r="AO273" s="16"/>
      <c r="AP273" s="16" t="s">
        <v>2</v>
      </c>
      <c r="AQ273" s="16"/>
      <c r="AR273" s="16" t="s">
        <v>2</v>
      </c>
      <c r="AS273" s="16"/>
      <c r="AT273" s="16">
        <v>1</v>
      </c>
      <c r="AU273" s="16"/>
      <c r="AV273" s="16" t="s">
        <v>3</v>
      </c>
      <c r="AW273" s="16"/>
      <c r="AX273" s="16" t="s">
        <v>2</v>
      </c>
      <c r="AY273" s="21"/>
      <c r="AZ273" s="8"/>
      <c r="BA273" s="8"/>
    </row>
    <row r="274" spans="2:53" s="3" customFormat="1">
      <c r="B274" s="14"/>
      <c r="C274" s="15">
        <v>2020</v>
      </c>
      <c r="D274" s="16" t="s">
        <v>2</v>
      </c>
      <c r="E274" s="16"/>
      <c r="F274" s="16" t="s">
        <v>2</v>
      </c>
      <c r="G274" s="16"/>
      <c r="H274" s="16" t="s">
        <v>2</v>
      </c>
      <c r="I274" s="16"/>
      <c r="J274" s="16" t="s">
        <v>2</v>
      </c>
      <c r="K274" s="57"/>
      <c r="L274" s="16" t="s">
        <v>2</v>
      </c>
      <c r="M274" s="16"/>
      <c r="N274" s="16" t="s">
        <v>2</v>
      </c>
      <c r="O274" s="16"/>
      <c r="P274" s="16" t="s">
        <v>2</v>
      </c>
      <c r="Q274" s="16"/>
      <c r="R274" s="16" t="s">
        <v>2</v>
      </c>
      <c r="S274" s="16"/>
      <c r="T274" s="16" t="s">
        <v>2</v>
      </c>
      <c r="U274" s="16"/>
      <c r="V274" s="16" t="s">
        <v>2</v>
      </c>
      <c r="W274" s="16"/>
      <c r="X274" s="16" t="s">
        <v>2</v>
      </c>
      <c r="Y274" s="16"/>
      <c r="Z274" s="16" t="s">
        <v>2</v>
      </c>
      <c r="AA274" s="16"/>
      <c r="AB274" s="16" t="s">
        <v>2</v>
      </c>
      <c r="AC274" s="16"/>
      <c r="AD274" s="16" t="s">
        <v>2</v>
      </c>
      <c r="AE274" s="16"/>
      <c r="AF274" s="16" t="s">
        <v>2</v>
      </c>
      <c r="AG274" s="16"/>
      <c r="AH274" s="16" t="s">
        <v>2</v>
      </c>
      <c r="AI274" s="16"/>
      <c r="AJ274" s="16" t="s">
        <v>2</v>
      </c>
      <c r="AK274" s="16"/>
      <c r="AL274" s="16" t="s">
        <v>2</v>
      </c>
      <c r="AM274" s="16"/>
      <c r="AN274" s="16" t="s">
        <v>2</v>
      </c>
      <c r="AO274" s="16"/>
      <c r="AP274" s="16" t="s">
        <v>2</v>
      </c>
      <c r="AQ274" s="16"/>
      <c r="AR274" s="16" t="s">
        <v>2</v>
      </c>
      <c r="AS274" s="16"/>
      <c r="AT274" s="16" t="s">
        <v>2</v>
      </c>
      <c r="AU274" s="16"/>
      <c r="AV274" s="16" t="s">
        <v>2</v>
      </c>
      <c r="AW274" s="16"/>
      <c r="AX274" s="16" t="s">
        <v>2</v>
      </c>
      <c r="AY274" s="21"/>
      <c r="AZ274" s="8"/>
      <c r="BA274" s="8"/>
    </row>
    <row r="275" spans="2:53" s="3" customFormat="1">
      <c r="B275" s="14"/>
      <c r="C275" s="15">
        <v>2021</v>
      </c>
      <c r="D275" s="16" t="s">
        <v>2</v>
      </c>
      <c r="E275" s="16"/>
      <c r="F275" s="16" t="s">
        <v>2</v>
      </c>
      <c r="G275" s="16"/>
      <c r="H275" s="16" t="s">
        <v>2</v>
      </c>
      <c r="I275" s="16"/>
      <c r="J275" s="16" t="s">
        <v>2</v>
      </c>
      <c r="K275" s="16"/>
      <c r="L275" s="16" t="s">
        <v>3</v>
      </c>
      <c r="M275" s="16"/>
      <c r="N275" s="16" t="s">
        <v>2</v>
      </c>
      <c r="O275" s="16"/>
      <c r="P275" s="16" t="s">
        <v>2</v>
      </c>
      <c r="Q275" s="16"/>
      <c r="R275" s="16" t="s">
        <v>2</v>
      </c>
      <c r="S275" s="16"/>
      <c r="T275" s="16" t="s">
        <v>2</v>
      </c>
      <c r="U275" s="16"/>
      <c r="V275" s="16" t="s">
        <v>2</v>
      </c>
      <c r="W275" s="16"/>
      <c r="X275" s="16" t="s">
        <v>2</v>
      </c>
      <c r="Y275" s="16"/>
      <c r="Z275" s="16" t="s">
        <v>2</v>
      </c>
      <c r="AA275" s="16"/>
      <c r="AB275" s="16" t="s">
        <v>2</v>
      </c>
      <c r="AC275" s="16"/>
      <c r="AD275" s="16" t="s">
        <v>2</v>
      </c>
      <c r="AE275" s="16"/>
      <c r="AF275" s="16" t="s">
        <v>2</v>
      </c>
      <c r="AG275" s="16"/>
      <c r="AH275" s="16" t="s">
        <v>2</v>
      </c>
      <c r="AI275" s="16"/>
      <c r="AJ275" s="16" t="s">
        <v>2</v>
      </c>
      <c r="AK275" s="16"/>
      <c r="AL275" s="16" t="s">
        <v>2</v>
      </c>
      <c r="AM275" s="16"/>
      <c r="AN275" s="16" t="s">
        <v>2</v>
      </c>
      <c r="AO275" s="16"/>
      <c r="AP275" s="16" t="s">
        <v>2</v>
      </c>
      <c r="AQ275" s="16"/>
      <c r="AR275" s="16" t="s">
        <v>2</v>
      </c>
      <c r="AS275" s="16"/>
      <c r="AT275" s="16" t="s">
        <v>2</v>
      </c>
      <c r="AU275" s="16"/>
      <c r="AV275" s="16" t="s">
        <v>3</v>
      </c>
      <c r="AW275" s="16"/>
      <c r="AX275" s="16" t="s">
        <v>2</v>
      </c>
      <c r="AY275" s="21"/>
      <c r="AZ275" s="8"/>
      <c r="BA275" s="8"/>
    </row>
    <row r="276" spans="2:53" s="3" customFormat="1">
      <c r="B276" s="14" t="s">
        <v>106</v>
      </c>
      <c r="C276" s="15">
        <v>2018</v>
      </c>
      <c r="D276" s="16">
        <v>2778</v>
      </c>
      <c r="E276" s="16"/>
      <c r="F276" s="16" t="s">
        <v>2</v>
      </c>
      <c r="G276" s="16"/>
      <c r="H276" s="16" t="s">
        <v>2</v>
      </c>
      <c r="I276" s="16"/>
      <c r="J276" s="16" t="s">
        <v>2</v>
      </c>
      <c r="K276" s="16"/>
      <c r="L276" s="16" t="s">
        <v>2</v>
      </c>
      <c r="M276" s="16"/>
      <c r="N276" s="16" t="s">
        <v>2</v>
      </c>
      <c r="O276" s="16"/>
      <c r="P276" s="16" t="s">
        <v>2</v>
      </c>
      <c r="Q276" s="16"/>
      <c r="R276" s="16" t="s">
        <v>2</v>
      </c>
      <c r="S276" s="16"/>
      <c r="T276" s="16" t="s">
        <v>2</v>
      </c>
      <c r="U276" s="16"/>
      <c r="V276" s="16" t="s">
        <v>2</v>
      </c>
      <c r="W276" s="16"/>
      <c r="X276" s="16" t="s">
        <v>2</v>
      </c>
      <c r="Y276" s="16"/>
      <c r="Z276" s="16" t="s">
        <v>2</v>
      </c>
      <c r="AA276" s="16"/>
      <c r="AB276" s="16" t="s">
        <v>2</v>
      </c>
      <c r="AC276" s="16"/>
      <c r="AD276" s="16" t="s">
        <v>2</v>
      </c>
      <c r="AE276" s="16"/>
      <c r="AF276" s="16" t="s">
        <v>2</v>
      </c>
      <c r="AG276" s="16"/>
      <c r="AH276" s="16" t="s">
        <v>2</v>
      </c>
      <c r="AI276" s="16"/>
      <c r="AJ276" s="16" t="s">
        <v>2</v>
      </c>
      <c r="AK276" s="16"/>
      <c r="AL276" s="16" t="s">
        <v>2</v>
      </c>
      <c r="AM276" s="16"/>
      <c r="AN276" s="16" t="s">
        <v>2</v>
      </c>
      <c r="AO276" s="16"/>
      <c r="AP276" s="16" t="s">
        <v>2</v>
      </c>
      <c r="AQ276" s="16"/>
      <c r="AR276" s="16" t="s">
        <v>2</v>
      </c>
      <c r="AS276" s="16"/>
      <c r="AT276" s="16" t="s">
        <v>2</v>
      </c>
      <c r="AU276" s="16"/>
      <c r="AV276" s="16" t="s">
        <v>2</v>
      </c>
      <c r="AW276" s="16"/>
      <c r="AX276" s="16" t="s">
        <v>2</v>
      </c>
      <c r="AY276" s="21"/>
      <c r="AZ276" s="8"/>
      <c r="BA276" s="8"/>
    </row>
    <row r="277" spans="2:53" s="3" customFormat="1">
      <c r="B277" s="14"/>
      <c r="C277" s="15">
        <v>2019</v>
      </c>
      <c r="D277" s="16" t="s">
        <v>2</v>
      </c>
      <c r="E277" s="16"/>
      <c r="F277" s="16" t="s">
        <v>2</v>
      </c>
      <c r="G277" s="16"/>
      <c r="H277" s="16" t="s">
        <v>2</v>
      </c>
      <c r="I277" s="16"/>
      <c r="J277" s="16" t="s">
        <v>2</v>
      </c>
      <c r="K277" s="16"/>
      <c r="L277" s="16" t="s">
        <v>2</v>
      </c>
      <c r="M277" s="16"/>
      <c r="N277" s="16" t="s">
        <v>2</v>
      </c>
      <c r="O277" s="16"/>
      <c r="P277" s="16" t="s">
        <v>2</v>
      </c>
      <c r="Q277" s="16"/>
      <c r="R277" s="16" t="s">
        <v>2</v>
      </c>
      <c r="S277" s="16"/>
      <c r="T277" s="16" t="s">
        <v>2</v>
      </c>
      <c r="U277" s="16"/>
      <c r="V277" s="16">
        <v>2000</v>
      </c>
      <c r="W277" s="16"/>
      <c r="X277" s="16" t="s">
        <v>2</v>
      </c>
      <c r="Y277" s="16"/>
      <c r="Z277" s="16" t="s">
        <v>2</v>
      </c>
      <c r="AA277" s="16"/>
      <c r="AB277" s="16" t="s">
        <v>2</v>
      </c>
      <c r="AC277" s="16"/>
      <c r="AD277" s="16" t="s">
        <v>2</v>
      </c>
      <c r="AE277" s="16"/>
      <c r="AF277" s="16" t="s">
        <v>2</v>
      </c>
      <c r="AG277" s="16"/>
      <c r="AH277" s="16" t="s">
        <v>2</v>
      </c>
      <c r="AI277" s="16"/>
      <c r="AJ277" s="16" t="s">
        <v>2</v>
      </c>
      <c r="AK277" s="16"/>
      <c r="AL277" s="16" t="s">
        <v>2</v>
      </c>
      <c r="AM277" s="16"/>
      <c r="AN277" s="16" t="s">
        <v>2</v>
      </c>
      <c r="AO277" s="16"/>
      <c r="AP277" s="16" t="s">
        <v>2</v>
      </c>
      <c r="AQ277" s="16"/>
      <c r="AR277" s="16" t="s">
        <v>2</v>
      </c>
      <c r="AS277" s="16"/>
      <c r="AT277" s="16" t="s">
        <v>2</v>
      </c>
      <c r="AU277" s="16"/>
      <c r="AV277" s="16" t="s">
        <v>2</v>
      </c>
      <c r="AW277" s="16"/>
      <c r="AX277" s="16" t="s">
        <v>2</v>
      </c>
      <c r="AY277" s="21"/>
      <c r="AZ277" s="8"/>
      <c r="BA277" s="8"/>
    </row>
    <row r="278" spans="2:53" s="8" customFormat="1">
      <c r="B278" s="14"/>
      <c r="C278" s="15">
        <v>2021</v>
      </c>
      <c r="D278" s="16" t="s">
        <v>2</v>
      </c>
      <c r="E278" s="16"/>
      <c r="F278" s="16" t="s">
        <v>2</v>
      </c>
      <c r="G278" s="16"/>
      <c r="H278" s="16" t="s">
        <v>2</v>
      </c>
      <c r="I278" s="16"/>
      <c r="J278" s="16" t="s">
        <v>2</v>
      </c>
      <c r="K278" s="17"/>
      <c r="L278" s="16" t="s">
        <v>2</v>
      </c>
      <c r="M278" s="16"/>
      <c r="N278" s="16" t="s">
        <v>2</v>
      </c>
      <c r="O278" s="16"/>
      <c r="P278" s="16" t="s">
        <v>2</v>
      </c>
      <c r="Q278" s="16"/>
      <c r="R278" s="16" t="s">
        <v>2</v>
      </c>
      <c r="S278" s="16"/>
      <c r="T278" s="16" t="s">
        <v>2</v>
      </c>
      <c r="U278" s="16"/>
      <c r="V278" s="16" t="s">
        <v>2</v>
      </c>
      <c r="W278" s="16"/>
      <c r="X278" s="16" t="s">
        <v>2</v>
      </c>
      <c r="Y278" s="16"/>
      <c r="Z278" s="16" t="s">
        <v>2</v>
      </c>
      <c r="AA278" s="16"/>
      <c r="AB278" s="16" t="s">
        <v>2</v>
      </c>
      <c r="AC278" s="16"/>
      <c r="AD278" s="16" t="s">
        <v>2</v>
      </c>
      <c r="AE278" s="16"/>
      <c r="AF278" s="16" t="s">
        <v>2</v>
      </c>
      <c r="AG278" s="16"/>
      <c r="AH278" s="16" t="s">
        <v>2</v>
      </c>
      <c r="AI278" s="16"/>
      <c r="AJ278" s="16" t="s">
        <v>2</v>
      </c>
      <c r="AK278" s="16"/>
      <c r="AL278" s="16" t="s">
        <v>2</v>
      </c>
      <c r="AM278" s="16"/>
      <c r="AN278" s="16" t="s">
        <v>2</v>
      </c>
      <c r="AO278" s="16"/>
      <c r="AP278" s="16" t="s">
        <v>2</v>
      </c>
      <c r="AQ278" s="16"/>
      <c r="AR278" s="16" t="s">
        <v>2</v>
      </c>
      <c r="AS278" s="16"/>
      <c r="AT278" s="16" t="s">
        <v>2</v>
      </c>
      <c r="AU278" s="16"/>
      <c r="AV278" s="16" t="s">
        <v>3</v>
      </c>
      <c r="AW278" s="16"/>
      <c r="AX278" s="16" t="s">
        <v>2</v>
      </c>
      <c r="AY278" s="21"/>
    </row>
    <row r="279" spans="2:53" customFormat="1">
      <c r="B279" s="14" t="s">
        <v>107</v>
      </c>
      <c r="C279" s="15">
        <v>2017</v>
      </c>
      <c r="D279" s="16" t="s">
        <v>2</v>
      </c>
      <c r="E279" s="17"/>
      <c r="F279" s="16" t="s">
        <v>2</v>
      </c>
      <c r="G279" s="17"/>
      <c r="H279" s="16" t="s">
        <v>2</v>
      </c>
      <c r="I279" s="17"/>
      <c r="J279" s="16" t="s">
        <v>2</v>
      </c>
      <c r="K279" s="16"/>
      <c r="L279" s="16" t="s">
        <v>3</v>
      </c>
      <c r="M279" s="17"/>
      <c r="N279" s="16" t="s">
        <v>2</v>
      </c>
      <c r="O279" s="17"/>
      <c r="P279" s="16" t="s">
        <v>2</v>
      </c>
      <c r="Q279" s="17"/>
      <c r="R279" s="16" t="s">
        <v>2</v>
      </c>
      <c r="S279" s="17"/>
      <c r="T279" s="16" t="s">
        <v>2</v>
      </c>
      <c r="U279" s="17"/>
      <c r="V279" s="16" t="s">
        <v>2</v>
      </c>
      <c r="W279" s="17"/>
      <c r="X279" s="16" t="s">
        <v>2</v>
      </c>
      <c r="Y279" s="17"/>
      <c r="Z279" s="16" t="s">
        <v>2</v>
      </c>
      <c r="AA279" s="17"/>
      <c r="AB279" s="16" t="s">
        <v>2</v>
      </c>
      <c r="AC279" s="17"/>
      <c r="AD279" s="16" t="s">
        <v>2</v>
      </c>
      <c r="AE279" s="17"/>
      <c r="AF279" s="16" t="s">
        <v>2</v>
      </c>
      <c r="AG279" s="17"/>
      <c r="AH279" s="16" t="s">
        <v>2</v>
      </c>
      <c r="AI279" s="17"/>
      <c r="AJ279" s="16" t="s">
        <v>2</v>
      </c>
      <c r="AK279" s="17"/>
      <c r="AL279" s="16" t="s">
        <v>2</v>
      </c>
      <c r="AM279" s="17"/>
      <c r="AN279" s="16" t="s">
        <v>2</v>
      </c>
      <c r="AO279" s="17"/>
      <c r="AP279" s="16" t="s">
        <v>3</v>
      </c>
      <c r="AQ279" s="17"/>
      <c r="AR279" s="16" t="s">
        <v>2</v>
      </c>
      <c r="AS279" s="17"/>
      <c r="AT279" s="16" t="s">
        <v>2</v>
      </c>
      <c r="AU279" s="17"/>
      <c r="AV279" s="16" t="s">
        <v>3</v>
      </c>
      <c r="AW279" s="17"/>
      <c r="AX279" s="16" t="s">
        <v>2</v>
      </c>
      <c r="AY279" s="21"/>
      <c r="AZ279" s="8"/>
      <c r="BA279" s="8"/>
    </row>
    <row r="280" spans="2:53" customFormat="1">
      <c r="B280" s="14"/>
      <c r="C280" s="15">
        <v>2018</v>
      </c>
      <c r="D280" s="16" t="s">
        <v>2</v>
      </c>
      <c r="E280" s="17"/>
      <c r="F280" s="16" t="s">
        <v>2</v>
      </c>
      <c r="G280" s="17"/>
      <c r="H280" s="16" t="s">
        <v>2</v>
      </c>
      <c r="I280" s="17"/>
      <c r="J280" s="16" t="s">
        <v>2</v>
      </c>
      <c r="K280" s="57"/>
      <c r="L280" s="16" t="s">
        <v>3</v>
      </c>
      <c r="M280" s="17"/>
      <c r="N280" s="16" t="s">
        <v>2</v>
      </c>
      <c r="O280" s="17"/>
      <c r="P280" s="16" t="s">
        <v>2</v>
      </c>
      <c r="Q280" s="17"/>
      <c r="R280" s="16" t="s">
        <v>2</v>
      </c>
      <c r="S280" s="17"/>
      <c r="T280" s="16" t="s">
        <v>2</v>
      </c>
      <c r="U280" s="17"/>
      <c r="V280" s="16" t="s">
        <v>2</v>
      </c>
      <c r="W280" s="17"/>
      <c r="X280" s="16" t="s">
        <v>2</v>
      </c>
      <c r="Y280" s="17"/>
      <c r="Z280" s="16" t="s">
        <v>2</v>
      </c>
      <c r="AA280" s="17"/>
      <c r="AB280" s="16" t="s">
        <v>2</v>
      </c>
      <c r="AC280" s="17"/>
      <c r="AD280" s="16" t="s">
        <v>2</v>
      </c>
      <c r="AE280" s="17"/>
      <c r="AF280" s="16" t="s">
        <v>2</v>
      </c>
      <c r="AG280" s="17"/>
      <c r="AH280" s="16" t="s">
        <v>2</v>
      </c>
      <c r="AI280" s="17"/>
      <c r="AJ280" s="16" t="s">
        <v>2</v>
      </c>
      <c r="AK280" s="17"/>
      <c r="AL280" s="16" t="s">
        <v>2</v>
      </c>
      <c r="AM280" s="17"/>
      <c r="AN280" s="16" t="s">
        <v>2</v>
      </c>
      <c r="AO280" s="17"/>
      <c r="AP280" s="16" t="s">
        <v>2</v>
      </c>
      <c r="AQ280" s="17"/>
      <c r="AR280" s="16" t="s">
        <v>2</v>
      </c>
      <c r="AS280" s="17"/>
      <c r="AT280" s="16" t="s">
        <v>2</v>
      </c>
      <c r="AU280" s="17"/>
      <c r="AV280" s="16" t="s">
        <v>2</v>
      </c>
      <c r="AW280" s="17"/>
      <c r="AX280" s="16" t="s">
        <v>2</v>
      </c>
      <c r="AY280" s="21"/>
      <c r="AZ280" s="8"/>
      <c r="BA280" s="8"/>
    </row>
    <row r="281" spans="2:53" customFormat="1">
      <c r="B281" s="14"/>
      <c r="C281" s="15">
        <v>2019</v>
      </c>
      <c r="D281" s="16" t="s">
        <v>2</v>
      </c>
      <c r="E281" s="17"/>
      <c r="F281" s="16" t="s">
        <v>2</v>
      </c>
      <c r="G281" s="17"/>
      <c r="H281" s="16" t="s">
        <v>2</v>
      </c>
      <c r="I281" s="17"/>
      <c r="J281" s="16" t="s">
        <v>2</v>
      </c>
      <c r="K281" s="16"/>
      <c r="L281" s="16" t="s">
        <v>3</v>
      </c>
      <c r="M281" s="19" t="s">
        <v>24</v>
      </c>
      <c r="N281" s="16" t="s">
        <v>2</v>
      </c>
      <c r="O281" s="17"/>
      <c r="P281" s="16" t="s">
        <v>2</v>
      </c>
      <c r="Q281" s="17"/>
      <c r="R281" s="16" t="s">
        <v>2</v>
      </c>
      <c r="S281" s="17"/>
      <c r="T281" s="16" t="s">
        <v>2</v>
      </c>
      <c r="U281" s="17"/>
      <c r="V281" s="16" t="s">
        <v>2</v>
      </c>
      <c r="W281" s="17"/>
      <c r="X281" s="16" t="s">
        <v>2</v>
      </c>
      <c r="Y281" s="17"/>
      <c r="Z281" s="16" t="s">
        <v>2</v>
      </c>
      <c r="AA281" s="17"/>
      <c r="AB281" s="16" t="s">
        <v>2</v>
      </c>
      <c r="AC281" s="17"/>
      <c r="AD281" s="16" t="s">
        <v>2</v>
      </c>
      <c r="AE281" s="17"/>
      <c r="AF281" s="16" t="s">
        <v>2</v>
      </c>
      <c r="AG281" s="17"/>
      <c r="AH281" s="16" t="s">
        <v>2</v>
      </c>
      <c r="AI281" s="17"/>
      <c r="AJ281" s="16" t="s">
        <v>2</v>
      </c>
      <c r="AK281" s="17"/>
      <c r="AL281" s="16" t="s">
        <v>2</v>
      </c>
      <c r="AM281" s="17"/>
      <c r="AN281" s="16" t="s">
        <v>2</v>
      </c>
      <c r="AO281" s="17"/>
      <c r="AP281" s="16" t="s">
        <v>2</v>
      </c>
      <c r="AQ281" s="17"/>
      <c r="AR281" s="16" t="s">
        <v>2</v>
      </c>
      <c r="AS281" s="17"/>
      <c r="AT281" s="16" t="s">
        <v>2</v>
      </c>
      <c r="AU281" s="17"/>
      <c r="AV281" s="16" t="s">
        <v>2</v>
      </c>
      <c r="AW281" s="17"/>
      <c r="AX281" s="16" t="s">
        <v>2</v>
      </c>
      <c r="AY281" s="21"/>
      <c r="AZ281" s="8"/>
      <c r="BA281" s="8"/>
    </row>
    <row r="282" spans="2:53" customFormat="1">
      <c r="B282" s="14"/>
      <c r="C282" s="15">
        <v>2020</v>
      </c>
      <c r="D282" s="16" t="s">
        <v>2</v>
      </c>
      <c r="E282" s="17"/>
      <c r="F282" s="16" t="s">
        <v>2</v>
      </c>
      <c r="G282" s="17"/>
      <c r="H282" s="16" t="s">
        <v>2</v>
      </c>
      <c r="I282" s="17"/>
      <c r="J282" s="16" t="s">
        <v>2</v>
      </c>
      <c r="K282" s="16"/>
      <c r="L282" s="16">
        <v>3</v>
      </c>
      <c r="M282" s="17"/>
      <c r="N282" s="16" t="s">
        <v>2</v>
      </c>
      <c r="O282" s="17"/>
      <c r="P282" s="16" t="s">
        <v>2</v>
      </c>
      <c r="Q282" s="17"/>
      <c r="R282" s="16" t="s">
        <v>2</v>
      </c>
      <c r="S282" s="17"/>
      <c r="T282" s="16" t="s">
        <v>2</v>
      </c>
      <c r="U282" s="17"/>
      <c r="V282" s="16" t="s">
        <v>2</v>
      </c>
      <c r="W282" s="17"/>
      <c r="X282" s="16" t="s">
        <v>2</v>
      </c>
      <c r="Y282" s="17"/>
      <c r="Z282" s="16" t="s">
        <v>2</v>
      </c>
      <c r="AA282" s="17"/>
      <c r="AB282" s="16" t="s">
        <v>2</v>
      </c>
      <c r="AC282" s="17"/>
      <c r="AD282" s="16" t="s">
        <v>2</v>
      </c>
      <c r="AE282" s="17"/>
      <c r="AF282" s="16" t="s">
        <v>2</v>
      </c>
      <c r="AG282" s="17"/>
      <c r="AH282" s="16" t="s">
        <v>2</v>
      </c>
      <c r="AI282" s="17"/>
      <c r="AJ282" s="16" t="s">
        <v>2</v>
      </c>
      <c r="AK282" s="17"/>
      <c r="AL282" s="16" t="s">
        <v>2</v>
      </c>
      <c r="AM282" s="17"/>
      <c r="AN282" s="16" t="s">
        <v>2</v>
      </c>
      <c r="AO282" s="17"/>
      <c r="AP282" s="16" t="s">
        <v>2</v>
      </c>
      <c r="AQ282" s="17"/>
      <c r="AR282" s="16" t="s">
        <v>2</v>
      </c>
      <c r="AS282" s="17"/>
      <c r="AT282" s="16" t="s">
        <v>2</v>
      </c>
      <c r="AU282" s="17"/>
      <c r="AV282" s="16" t="s">
        <v>2</v>
      </c>
      <c r="AW282" s="17"/>
      <c r="AX282" s="16" t="s">
        <v>2</v>
      </c>
      <c r="AY282" s="21"/>
      <c r="AZ282" s="8"/>
      <c r="BA282" s="8"/>
    </row>
    <row r="283" spans="2:53" s="8" customFormat="1">
      <c r="B283" s="14"/>
      <c r="C283" s="15">
        <v>2021</v>
      </c>
      <c r="D283" s="16" t="s">
        <v>2</v>
      </c>
      <c r="E283" s="16"/>
      <c r="F283" s="16" t="s">
        <v>2</v>
      </c>
      <c r="G283" s="16"/>
      <c r="H283" s="16" t="s">
        <v>2</v>
      </c>
      <c r="I283" s="16"/>
      <c r="J283" s="16" t="s">
        <v>2</v>
      </c>
      <c r="K283" s="16"/>
      <c r="L283" s="16">
        <v>57</v>
      </c>
      <c r="M283" s="16"/>
      <c r="N283" s="16" t="s">
        <v>2</v>
      </c>
      <c r="O283" s="16"/>
      <c r="P283" s="16" t="s">
        <v>2</v>
      </c>
      <c r="Q283" s="16"/>
      <c r="R283" s="16" t="s">
        <v>2</v>
      </c>
      <c r="S283" s="16"/>
      <c r="T283" s="16" t="s">
        <v>2</v>
      </c>
      <c r="U283" s="16"/>
      <c r="V283" s="16" t="s">
        <v>2</v>
      </c>
      <c r="W283" s="16"/>
      <c r="X283" s="16" t="s">
        <v>2</v>
      </c>
      <c r="Y283" s="16"/>
      <c r="Z283" s="16" t="s">
        <v>2</v>
      </c>
      <c r="AA283" s="16"/>
      <c r="AB283" s="16" t="s">
        <v>2</v>
      </c>
      <c r="AC283" s="16"/>
      <c r="AD283" s="16" t="s">
        <v>2</v>
      </c>
      <c r="AE283" s="16"/>
      <c r="AF283" s="16" t="s">
        <v>2</v>
      </c>
      <c r="AG283" s="16"/>
      <c r="AH283" s="16" t="s">
        <v>2</v>
      </c>
      <c r="AI283" s="16"/>
      <c r="AJ283" s="16" t="s">
        <v>2</v>
      </c>
      <c r="AK283" s="16"/>
      <c r="AL283" s="16" t="s">
        <v>2</v>
      </c>
      <c r="AM283" s="16"/>
      <c r="AN283" s="16" t="s">
        <v>2</v>
      </c>
      <c r="AO283" s="16"/>
      <c r="AP283" s="16" t="s">
        <v>2</v>
      </c>
      <c r="AQ283" s="16"/>
      <c r="AR283" s="16" t="s">
        <v>2</v>
      </c>
      <c r="AS283" s="16"/>
      <c r="AT283" s="16">
        <v>6</v>
      </c>
      <c r="AU283" s="16"/>
      <c r="AV283" s="16" t="s">
        <v>2</v>
      </c>
      <c r="AW283" s="16"/>
      <c r="AX283" s="16" t="s">
        <v>2</v>
      </c>
      <c r="AY283" s="21"/>
    </row>
    <row r="284" spans="2:53" customFormat="1">
      <c r="B284" s="14" t="s">
        <v>97</v>
      </c>
      <c r="C284" s="15">
        <v>2017</v>
      </c>
      <c r="D284" s="16" t="s">
        <v>2</v>
      </c>
      <c r="E284" s="17"/>
      <c r="F284" s="16" t="s">
        <v>2</v>
      </c>
      <c r="G284" s="17"/>
      <c r="H284" s="16" t="s">
        <v>2</v>
      </c>
      <c r="I284" s="17"/>
      <c r="J284" s="16" t="s">
        <v>2</v>
      </c>
      <c r="K284" s="16"/>
      <c r="L284" s="16" t="s">
        <v>2</v>
      </c>
      <c r="M284" s="17"/>
      <c r="N284" s="16" t="s">
        <v>2</v>
      </c>
      <c r="O284" s="17"/>
      <c r="P284" s="16" t="s">
        <v>2</v>
      </c>
      <c r="Q284" s="17"/>
      <c r="R284" s="16" t="s">
        <v>2</v>
      </c>
      <c r="S284" s="17"/>
      <c r="T284" s="16" t="s">
        <v>2</v>
      </c>
      <c r="U284" s="17"/>
      <c r="V284" s="16" t="s">
        <v>2</v>
      </c>
      <c r="W284" s="17"/>
      <c r="X284" s="16" t="s">
        <v>2</v>
      </c>
      <c r="Y284" s="17"/>
      <c r="Z284" s="16" t="s">
        <v>2</v>
      </c>
      <c r="AA284" s="17"/>
      <c r="AB284" s="16" t="s">
        <v>2</v>
      </c>
      <c r="AC284" s="17"/>
      <c r="AD284" s="16" t="s">
        <v>2</v>
      </c>
      <c r="AE284" s="17"/>
      <c r="AF284" s="16" t="s">
        <v>2</v>
      </c>
      <c r="AG284" s="17"/>
      <c r="AH284" s="16" t="s">
        <v>2</v>
      </c>
      <c r="AI284" s="17"/>
      <c r="AJ284" s="16" t="s">
        <v>2</v>
      </c>
      <c r="AK284" s="17"/>
      <c r="AL284" s="16" t="s">
        <v>2</v>
      </c>
      <c r="AM284" s="17"/>
      <c r="AN284" s="16" t="s">
        <v>2</v>
      </c>
      <c r="AO284" s="17"/>
      <c r="AP284" s="16" t="s">
        <v>2</v>
      </c>
      <c r="AQ284" s="17"/>
      <c r="AR284" s="16" t="s">
        <v>2</v>
      </c>
      <c r="AS284" s="17"/>
      <c r="AT284" s="16">
        <v>3</v>
      </c>
      <c r="AU284" s="17"/>
      <c r="AV284" s="16">
        <v>28</v>
      </c>
      <c r="AW284" s="17"/>
      <c r="AX284" s="16" t="s">
        <v>2</v>
      </c>
      <c r="AY284" s="21"/>
      <c r="AZ284" s="8"/>
      <c r="BA284" s="8"/>
    </row>
    <row r="285" spans="2:53" customFormat="1">
      <c r="B285" s="14"/>
      <c r="C285" s="15">
        <v>2018</v>
      </c>
      <c r="D285" s="16" t="s">
        <v>2</v>
      </c>
      <c r="E285" s="17"/>
      <c r="F285" s="16" t="s">
        <v>2</v>
      </c>
      <c r="G285" s="17"/>
      <c r="H285" s="16" t="s">
        <v>2</v>
      </c>
      <c r="I285" s="17"/>
      <c r="J285" s="16">
        <v>1</v>
      </c>
      <c r="K285" s="16"/>
      <c r="L285" s="16" t="s">
        <v>2</v>
      </c>
      <c r="M285" s="17"/>
      <c r="N285" s="16" t="s">
        <v>2</v>
      </c>
      <c r="O285" s="17"/>
      <c r="P285" s="16" t="s">
        <v>2</v>
      </c>
      <c r="Q285" s="17"/>
      <c r="R285" s="16" t="s">
        <v>2</v>
      </c>
      <c r="S285" s="17"/>
      <c r="T285" s="16" t="s">
        <v>2</v>
      </c>
      <c r="U285" s="17"/>
      <c r="V285" s="16" t="s">
        <v>2</v>
      </c>
      <c r="W285" s="17"/>
      <c r="X285" s="16" t="s">
        <v>2</v>
      </c>
      <c r="Y285" s="17"/>
      <c r="Z285" s="16" t="s">
        <v>2</v>
      </c>
      <c r="AA285" s="17"/>
      <c r="AB285" s="16" t="s">
        <v>2</v>
      </c>
      <c r="AC285" s="17"/>
      <c r="AD285" s="16" t="s">
        <v>2</v>
      </c>
      <c r="AE285" s="17"/>
      <c r="AF285" s="16" t="s">
        <v>2</v>
      </c>
      <c r="AG285" s="17"/>
      <c r="AH285" s="16" t="s">
        <v>2</v>
      </c>
      <c r="AI285" s="17"/>
      <c r="AJ285" s="16" t="s">
        <v>2</v>
      </c>
      <c r="AK285" s="17"/>
      <c r="AL285" s="16" t="s">
        <v>2</v>
      </c>
      <c r="AM285" s="17"/>
      <c r="AN285" s="16" t="s">
        <v>2</v>
      </c>
      <c r="AO285" s="17"/>
      <c r="AP285" s="16" t="s">
        <v>2</v>
      </c>
      <c r="AQ285" s="17"/>
      <c r="AR285" s="16" t="s">
        <v>2</v>
      </c>
      <c r="AS285" s="17"/>
      <c r="AT285" s="16" t="s">
        <v>3</v>
      </c>
      <c r="AU285" s="17"/>
      <c r="AV285" s="16">
        <v>58</v>
      </c>
      <c r="AW285" s="17"/>
      <c r="AX285" s="16" t="s">
        <v>2</v>
      </c>
      <c r="AY285" s="21"/>
      <c r="AZ285" s="8"/>
      <c r="BA285" s="8"/>
    </row>
    <row r="286" spans="2:53" customFormat="1">
      <c r="B286" s="14"/>
      <c r="C286" s="15">
        <v>2019</v>
      </c>
      <c r="D286" s="16" t="s">
        <v>2</v>
      </c>
      <c r="E286" s="17"/>
      <c r="F286" s="16" t="s">
        <v>2</v>
      </c>
      <c r="G286" s="17"/>
      <c r="H286" s="16" t="s">
        <v>2</v>
      </c>
      <c r="I286" s="17"/>
      <c r="J286" s="16" t="s">
        <v>3</v>
      </c>
      <c r="K286" s="17"/>
      <c r="L286" s="16" t="s">
        <v>2</v>
      </c>
      <c r="M286" s="17"/>
      <c r="N286" s="16" t="s">
        <v>2</v>
      </c>
      <c r="O286" s="17"/>
      <c r="P286" s="16" t="s">
        <v>2</v>
      </c>
      <c r="Q286" s="17"/>
      <c r="R286" s="16" t="s">
        <v>2</v>
      </c>
      <c r="S286" s="17"/>
      <c r="T286" s="16" t="s">
        <v>2</v>
      </c>
      <c r="U286" s="17"/>
      <c r="V286" s="16" t="s">
        <v>2</v>
      </c>
      <c r="W286" s="17"/>
      <c r="X286" s="16" t="s">
        <v>2</v>
      </c>
      <c r="Y286" s="17"/>
      <c r="Z286" s="16" t="s">
        <v>2</v>
      </c>
      <c r="AA286" s="17"/>
      <c r="AB286" s="16" t="s">
        <v>2</v>
      </c>
      <c r="AC286" s="17"/>
      <c r="AD286" s="16" t="s">
        <v>2</v>
      </c>
      <c r="AE286" s="17"/>
      <c r="AF286" s="16" t="s">
        <v>2</v>
      </c>
      <c r="AG286" s="17"/>
      <c r="AH286" s="16" t="s">
        <v>2</v>
      </c>
      <c r="AI286" s="17"/>
      <c r="AJ286" s="16" t="s">
        <v>2</v>
      </c>
      <c r="AK286" s="17"/>
      <c r="AL286" s="16" t="s">
        <v>2</v>
      </c>
      <c r="AM286" s="17"/>
      <c r="AN286" s="16" t="s">
        <v>2</v>
      </c>
      <c r="AO286" s="17"/>
      <c r="AP286" s="16" t="s">
        <v>2</v>
      </c>
      <c r="AQ286" s="17"/>
      <c r="AR286" s="16" t="s">
        <v>2</v>
      </c>
      <c r="AS286" s="17"/>
      <c r="AT286" s="16">
        <v>6</v>
      </c>
      <c r="AU286" s="17"/>
      <c r="AV286" s="16">
        <v>24</v>
      </c>
      <c r="AW286" s="17"/>
      <c r="AX286" s="16" t="s">
        <v>2</v>
      </c>
      <c r="AY286" s="21"/>
      <c r="AZ286" s="8"/>
      <c r="BA286" s="8"/>
    </row>
    <row r="287" spans="2:53" customFormat="1">
      <c r="B287" s="14"/>
      <c r="C287" s="15">
        <v>2020</v>
      </c>
      <c r="D287" s="16" t="s">
        <v>2</v>
      </c>
      <c r="E287" s="17"/>
      <c r="F287" s="16" t="s">
        <v>2</v>
      </c>
      <c r="G287" s="17"/>
      <c r="H287" s="16" t="s">
        <v>2</v>
      </c>
      <c r="I287" s="17"/>
      <c r="J287" s="16">
        <v>1</v>
      </c>
      <c r="K287" s="16"/>
      <c r="L287" s="16" t="s">
        <v>2</v>
      </c>
      <c r="M287" s="17"/>
      <c r="N287" s="16" t="s">
        <v>2</v>
      </c>
      <c r="O287" s="17"/>
      <c r="P287" s="16" t="s">
        <v>2</v>
      </c>
      <c r="Q287" s="17"/>
      <c r="R287" s="16" t="s">
        <v>2</v>
      </c>
      <c r="S287" s="17"/>
      <c r="T287" s="16" t="s">
        <v>2</v>
      </c>
      <c r="U287" s="17"/>
      <c r="V287" s="16" t="s">
        <v>2</v>
      </c>
      <c r="W287" s="17"/>
      <c r="X287" s="16" t="s">
        <v>2</v>
      </c>
      <c r="Y287" s="17"/>
      <c r="Z287" s="16" t="s">
        <v>2</v>
      </c>
      <c r="AA287" s="17"/>
      <c r="AB287" s="16" t="s">
        <v>2</v>
      </c>
      <c r="AC287" s="17"/>
      <c r="AD287" s="16" t="s">
        <v>2</v>
      </c>
      <c r="AE287" s="17"/>
      <c r="AF287" s="16" t="s">
        <v>2</v>
      </c>
      <c r="AG287" s="17"/>
      <c r="AH287" s="16" t="s">
        <v>2</v>
      </c>
      <c r="AI287" s="17"/>
      <c r="AJ287" s="16" t="s">
        <v>2</v>
      </c>
      <c r="AK287" s="17"/>
      <c r="AL287" s="16" t="s">
        <v>2</v>
      </c>
      <c r="AM287" s="17"/>
      <c r="AN287" s="16" t="s">
        <v>2</v>
      </c>
      <c r="AO287" s="17"/>
      <c r="AP287" s="16" t="s">
        <v>2</v>
      </c>
      <c r="AQ287" s="17"/>
      <c r="AR287" s="16" t="s">
        <v>2</v>
      </c>
      <c r="AS287" s="17"/>
      <c r="AT287" s="16">
        <v>6</v>
      </c>
      <c r="AU287" s="17"/>
      <c r="AV287" s="16">
        <v>13</v>
      </c>
      <c r="AW287" s="17"/>
      <c r="AX287" s="16" t="s">
        <v>2</v>
      </c>
      <c r="AY287" s="21"/>
      <c r="AZ287" s="8"/>
      <c r="BA287" s="8"/>
    </row>
    <row r="288" spans="2:53" s="8" customFormat="1">
      <c r="B288" s="14"/>
      <c r="C288" s="15">
        <v>2021</v>
      </c>
      <c r="D288" s="16" t="s">
        <v>2</v>
      </c>
      <c r="E288" s="16"/>
      <c r="F288" s="16" t="s">
        <v>2</v>
      </c>
      <c r="G288" s="16"/>
      <c r="H288" s="16" t="s">
        <v>2</v>
      </c>
      <c r="I288" s="16"/>
      <c r="J288" s="16">
        <v>2</v>
      </c>
      <c r="K288" s="57"/>
      <c r="L288" s="16">
        <v>6</v>
      </c>
      <c r="M288" s="16"/>
      <c r="N288" s="16" t="s">
        <v>2</v>
      </c>
      <c r="O288" s="16"/>
      <c r="P288" s="16" t="s">
        <v>2</v>
      </c>
      <c r="Q288" s="16"/>
      <c r="R288" s="16" t="s">
        <v>2</v>
      </c>
      <c r="S288" s="16"/>
      <c r="T288" s="16" t="s">
        <v>2</v>
      </c>
      <c r="U288" s="16"/>
      <c r="V288" s="16" t="s">
        <v>2</v>
      </c>
      <c r="W288" s="16"/>
      <c r="X288" s="16" t="s">
        <v>2</v>
      </c>
      <c r="Y288" s="16"/>
      <c r="Z288" s="16" t="s">
        <v>2</v>
      </c>
      <c r="AA288" s="16"/>
      <c r="AB288" s="16" t="s">
        <v>2</v>
      </c>
      <c r="AC288" s="16"/>
      <c r="AD288" s="16" t="s">
        <v>2</v>
      </c>
      <c r="AE288" s="16"/>
      <c r="AF288" s="16" t="s">
        <v>2</v>
      </c>
      <c r="AG288" s="16"/>
      <c r="AH288" s="16" t="s">
        <v>2</v>
      </c>
      <c r="AI288" s="16"/>
      <c r="AJ288" s="16" t="s">
        <v>2</v>
      </c>
      <c r="AK288" s="16"/>
      <c r="AL288" s="16" t="s">
        <v>2</v>
      </c>
      <c r="AM288" s="16"/>
      <c r="AN288" s="16" t="s">
        <v>2</v>
      </c>
      <c r="AO288" s="16"/>
      <c r="AP288" s="16" t="s">
        <v>2</v>
      </c>
      <c r="AQ288" s="16"/>
      <c r="AR288" s="16" t="s">
        <v>2</v>
      </c>
      <c r="AS288" s="16"/>
      <c r="AT288" s="16">
        <v>7</v>
      </c>
      <c r="AU288" s="16"/>
      <c r="AV288" s="16">
        <v>42</v>
      </c>
      <c r="AW288" s="16"/>
      <c r="AX288" s="16" t="s">
        <v>2</v>
      </c>
      <c r="AY288" s="21"/>
    </row>
    <row r="289" spans="2:53" s="3" customFormat="1">
      <c r="B289" s="98" t="s">
        <v>45</v>
      </c>
      <c r="C289" s="5">
        <v>2017</v>
      </c>
      <c r="D289" s="11">
        <f>SUM(D202,D207,D212,D284,D223,D228,D232,D197,D236,D241,D251,D255,D260,D265,D272,D218,D279,D270)</f>
        <v>20413</v>
      </c>
      <c r="E289" s="11"/>
      <c r="F289" s="11">
        <v>0</v>
      </c>
      <c r="G289" s="11"/>
      <c r="H289" s="11">
        <v>0</v>
      </c>
      <c r="I289" s="11"/>
      <c r="J289" s="11">
        <v>30</v>
      </c>
      <c r="K289" s="11"/>
      <c r="L289" s="11">
        <v>11</v>
      </c>
      <c r="M289" s="11"/>
      <c r="N289" s="11">
        <v>0</v>
      </c>
      <c r="O289" s="11"/>
      <c r="P289" s="11">
        <v>0</v>
      </c>
      <c r="Q289" s="11"/>
      <c r="R289" s="11">
        <v>0</v>
      </c>
      <c r="S289" s="11"/>
      <c r="T289" s="11">
        <v>0</v>
      </c>
      <c r="U289" s="11"/>
      <c r="V289" s="9">
        <v>489</v>
      </c>
      <c r="W289" s="11"/>
      <c r="X289" s="11">
        <v>9820</v>
      </c>
      <c r="Y289" s="11"/>
      <c r="Z289" s="11">
        <v>0</v>
      </c>
      <c r="AA289" s="11"/>
      <c r="AB289" s="11">
        <v>0</v>
      </c>
      <c r="AC289" s="11"/>
      <c r="AD289" s="11">
        <v>21</v>
      </c>
      <c r="AE289" s="11"/>
      <c r="AF289" s="11">
        <v>4</v>
      </c>
      <c r="AG289" s="11"/>
      <c r="AH289" s="11">
        <v>0</v>
      </c>
      <c r="AI289" s="11"/>
      <c r="AJ289" s="11">
        <v>574</v>
      </c>
      <c r="AK289" s="11"/>
      <c r="AL289" s="11">
        <v>5066</v>
      </c>
      <c r="AM289" s="11"/>
      <c r="AN289" s="11">
        <v>1727</v>
      </c>
      <c r="AO289" s="11"/>
      <c r="AP289" s="11">
        <v>37</v>
      </c>
      <c r="AQ289" s="11"/>
      <c r="AR289" s="11">
        <v>18</v>
      </c>
      <c r="AS289" s="11"/>
      <c r="AT289" s="11">
        <v>13</v>
      </c>
      <c r="AU289" s="11"/>
      <c r="AV289" s="11">
        <v>34</v>
      </c>
      <c r="AW289" s="11"/>
      <c r="AX289" s="11">
        <v>2975</v>
      </c>
      <c r="AY289" s="8"/>
      <c r="AZ289" s="8"/>
      <c r="BA289" s="8"/>
    </row>
    <row r="290" spans="2:53" s="3" customFormat="1">
      <c r="B290" s="98" t="s">
        <v>45</v>
      </c>
      <c r="C290" s="5">
        <v>2018</v>
      </c>
      <c r="D290" s="11">
        <f>SUBTOTAL(9,D203,D208,D213,D285,D217,D224,D198,D237,D242,D248,D252,D256,D261,D266,D268,D219,D276,D280,D271)</f>
        <v>23416</v>
      </c>
      <c r="E290" s="11"/>
      <c r="F290" s="11">
        <f>SUBTOTAL(9,F203,F208,F213,F285,F217,F224,F198,F237,F242,F248,F252,F256,F261,F266,F268,F219,F276,F280,F271)</f>
        <v>0</v>
      </c>
      <c r="G290" s="11"/>
      <c r="H290" s="11">
        <f>SUBTOTAL(9,H203,H208,H213,H285,H217,H224,H198,H237,H242,H248,H252,H256,H261,H266,H268,H219,H276,H280,H271)</f>
        <v>0</v>
      </c>
      <c r="I290" s="11"/>
      <c r="J290" s="11">
        <f>SUBTOTAL(9,J203,J208,J213,J285,J217,J224,J198,J237,J242,J248,J252,J256,J261,J266,J268,J219,J276,J280,J271)</f>
        <v>61</v>
      </c>
      <c r="K290" s="11"/>
      <c r="L290" s="11">
        <f>SUBTOTAL(9,L203,L208,L213,L285,L217,L224,L198,L237,L242,L248,L252,L256,L261,L266,L268,L219,L276,L280,L271)</f>
        <v>125</v>
      </c>
      <c r="M290" s="11"/>
      <c r="N290" s="11">
        <f>SUBTOTAL(9,N203,N208,N213,N285,N217,N224,N198,N237,N242,N248,N252,N256,N261,N266,N268,N219,N276,N280,N271)</f>
        <v>0</v>
      </c>
      <c r="O290" s="11"/>
      <c r="P290" s="11">
        <f>SUBTOTAL(9,P203,P208,P213,P285,P217,P224,P198,P237,P242,P248,P252,P256,P261,P266,P268,P219,P276,P280,P271)</f>
        <v>0</v>
      </c>
      <c r="Q290" s="11"/>
      <c r="R290" s="11">
        <f>SUBTOTAL(9,R203,R208,R213,R285,R217,R224,R198,R237,R242,R248,R252,R256,R261,R266,R268,R219,R276,R280,R271)</f>
        <v>0</v>
      </c>
      <c r="S290" s="11"/>
      <c r="T290" s="11">
        <f>SUBTOTAL(9,T203,T208,T213,T285,T217,T224,T198,T237,T242,T248,T252,T256,T261,T266,T268,T219,T276,T280,T271)</f>
        <v>0</v>
      </c>
      <c r="U290" s="11"/>
      <c r="V290" s="11">
        <f>SUBTOTAL(9,V203,V208,V213,V285,V217,V224,V198,V237,V242,V248,V252,V256,V261,V266,V268,V219,V276,V280,V271)</f>
        <v>0</v>
      </c>
      <c r="W290" s="11"/>
      <c r="X290" s="11">
        <f>SUBTOTAL(9,X203,X208,X213,X285,X217,X224,X198,X237,X242,X248,X252,X256,X261,X266,X268,X219,X276,X280,X271)</f>
        <v>2287</v>
      </c>
      <c r="Y290" s="11"/>
      <c r="Z290" s="11">
        <f>SUBTOTAL(9,Z203,Z208,Z213,Z285,Z217,Z224,Z198,Z237,Z242,Z248,Z252,Z256,Z261,Z266,Z268,Z219,Z276,Z280,Z271)</f>
        <v>0</v>
      </c>
      <c r="AA290" s="11"/>
      <c r="AB290" s="11">
        <f>SUBTOTAL(9,AB203,AB208,AB213,AB285,AB217,AB224,AB198,AB237,AB242,AB248,AB252,AB256,AB261,AB266,AB268,AB219,AB276,AB280,AB271)</f>
        <v>7</v>
      </c>
      <c r="AC290" s="11"/>
      <c r="AD290" s="11">
        <f>SUBTOTAL(9,AD203,AD208,AD213,AD285,AD217,AD224,AD198,AD237,AD242,AD248,AD252,AD256,AD261,AD266,AD268,AD219,AD276,AD280,AD271)</f>
        <v>0</v>
      </c>
      <c r="AE290" s="11"/>
      <c r="AF290" s="11">
        <f>SUBTOTAL(9,AF203,AF208,AF213,AF285,AF217,AF224,AF198,AF237,AF242,AF248,AF252,AF256,AF261,AF266,AF268,AF219,AF276,AF280,AF271)</f>
        <v>0</v>
      </c>
      <c r="AG290" s="11"/>
      <c r="AH290" s="11">
        <f>SUBTOTAL(9,AH203,AH208,AH213,AH285,AH217,AH224,AH198,AH237,AH242,AH248,AH252,AH256,AH261,AH266,AH268,AH219,AH276,AH280,AH271)</f>
        <v>142</v>
      </c>
      <c r="AI290" s="11"/>
      <c r="AJ290" s="11">
        <f>SUBTOTAL(9,AJ203,AJ208,AJ213,AJ285,AJ217,AJ224,AJ198,AJ237,AJ242,AJ248,AJ252,AJ256,AJ261,AJ266,AJ268,AJ219,AJ276,AJ280,AJ271)</f>
        <v>2520</v>
      </c>
      <c r="AK290" s="11"/>
      <c r="AL290" s="11">
        <f>SUBTOTAL(9,AL203,AL208,AL213,AL285,AL217,AL224,AL198,AL237,AL242,AL248,AL252,AL256,AL261,AL266,AL268,AL219,AL276,AL280,AL271)</f>
        <v>8837</v>
      </c>
      <c r="AM290" s="11"/>
      <c r="AN290" s="11">
        <f>SUBTOTAL(9,AN203,AN208,AN213,AN285,AN217,AN224,AN198,AN237,AN242,AN248,AN252,AN256,AN261,AN266,AN268,AN219,AN276,AN280,AN271)</f>
        <v>10970</v>
      </c>
      <c r="AO290" s="11"/>
      <c r="AP290" s="11">
        <f>SUBTOTAL(9,AP203,AP208,AP213,AP285,AP217,AP224,AP198,AP237,AP242,AP248,AP252,AP256,AP261,AP266,AP268,AP219,AP276,AP280,AP271)</f>
        <v>29</v>
      </c>
      <c r="AQ290" s="11"/>
      <c r="AR290" s="11">
        <f>SUBTOTAL(9,AR203,AR208,AR213,AR285,AR217,AR224,AR198,AR237,AR242,AR248,AR252,AR256,AR261,AR266,AR268,AR219,AR276,AR280,AR271)</f>
        <v>69</v>
      </c>
      <c r="AS290" s="11"/>
      <c r="AT290" s="11">
        <f>SUBTOTAL(9,AT203,AT208,AT213,AT285,AT217,AT224,AT198,AT237,AT242,AT248,AT252,AT256,AT261,AT266,AT268,AT219,AT276,AT280,AT271)</f>
        <v>92</v>
      </c>
      <c r="AU290" s="11"/>
      <c r="AV290" s="11">
        <f>SUBTOTAL(9,AV203,AV208,AV213,AV285,AV217,AV224,AV198,AV237,AV242,AV248,AV252,AV256,AV261,AV266,AV268,AV219,AV276,AV280,AV271)</f>
        <v>148</v>
      </c>
      <c r="AW290" s="11"/>
      <c r="AX290" s="11">
        <f>SUBTOTAL(9,AX203,AX208,AX213,AX285,AX217,AX224,AX198,AX237,AX242,AX248,AX252,AX256,AX261,AX266,AX268,AX219,AX276,AX280,AX271)</f>
        <v>3868</v>
      </c>
      <c r="AY290" s="8"/>
      <c r="AZ290" s="8"/>
      <c r="BA290" s="8"/>
    </row>
    <row r="291" spans="2:53" s="3" customFormat="1">
      <c r="B291" s="98" t="s">
        <v>45</v>
      </c>
      <c r="C291" s="5">
        <v>2019</v>
      </c>
      <c r="D291" s="11">
        <f>SUM(D204,D209,D214,D286,D225,D229,D233,D199,D238,D243,D245,D249,D253,D257,D262,D267,D269,D273,D220,D277,D281)</f>
        <v>20038</v>
      </c>
      <c r="E291" s="11"/>
      <c r="F291" s="11">
        <f>SUBTOTAL(9,F204,F209,F214,F286,F225,F229,F233,F199,F238,F243,F245,F249,F253,F257,F262,F267,F269,F273,F220,F277,F281)</f>
        <v>0</v>
      </c>
      <c r="G291" s="11"/>
      <c r="H291" s="11">
        <f>SUBTOTAL(9,H204,H209,H214,H286,H225,H229,H233,H199,H238,H243,H245,H249,H253,H257,H262,H267,H269,H273,H220,H277,H281)</f>
        <v>0</v>
      </c>
      <c r="I291" s="11"/>
      <c r="J291" s="11">
        <f>SUBTOTAL(9,J204,J209,J214,J286,J225,J229,J233,J199,J238,J243,J245,J249,J253,J257,J262,J267,J269,J273,J220,J277,J281)</f>
        <v>48</v>
      </c>
      <c r="K291" s="11"/>
      <c r="L291" s="11">
        <f>SUBTOTAL(9,L204,L209,L214,L286,L225,L229,L233,L199,L238,L243,L245,L249,L253,L257,L262,L267,L269,L273,L220,L277,L281)</f>
        <v>0</v>
      </c>
      <c r="M291" s="11"/>
      <c r="N291" s="11">
        <f>SUBTOTAL(9,N204,N209,N214,N286,N225,N229,N233,N199,N238,N243,N245,N249,N253,N257,N262,N267,N269,N273,N220,N277,N281)</f>
        <v>0</v>
      </c>
      <c r="O291" s="11"/>
      <c r="P291" s="11">
        <f>SUBTOTAL(9,P204,P209,P214,P286,P225,P229,P233,P199,P238,P243,P245,P249,P253,P257,P262,P267,P269,P273,P220,P277,P281)</f>
        <v>0</v>
      </c>
      <c r="Q291" s="11"/>
      <c r="R291" s="11">
        <f>SUBTOTAL(9,R204,R209,R214,R286,R225,R229,R233,R199,R238,R243,R245,R249,R253,R257,R262,R267,R269,R273,R220,R277,R281)</f>
        <v>0</v>
      </c>
      <c r="S291" s="11"/>
      <c r="T291" s="11">
        <f>SUBTOTAL(9,T204,T209,T214,T286,T225,T229,T233,T199,T238,T243,T245,T249,T253,T257,T262,T267,T269,T273,T220,T277,T281)</f>
        <v>2</v>
      </c>
      <c r="U291" s="11"/>
      <c r="V291" s="11">
        <f>SUBTOTAL(9,V204,V209,V214,V286,V225,V229,V233,V199,V238,V243,V245,V249,V253,V257,V262,V267,V269,V273,V220,V277,V281)</f>
        <v>2011</v>
      </c>
      <c r="W291" s="11"/>
      <c r="X291" s="11">
        <f>SUBTOTAL(9,X204,X209,X214,X286,X225,X229,X233,X199,X238,X243,X245,X249,X253,X257,X262,X267,X269,X273,X220,X277,X281)</f>
        <v>659</v>
      </c>
      <c r="Y291" s="11"/>
      <c r="Z291" s="11">
        <f>SUBTOTAL(9,Z204,Z209,Z214,Z286,Z225,Z229,Z233,Z199,Z238,Z243,Z245,Z249,Z253,Z257,Z262,Z267,Z269,Z273,Z220,Z277,Z281)</f>
        <v>545</v>
      </c>
      <c r="AA291" s="11"/>
      <c r="AB291" s="11">
        <f>SUBTOTAL(9,AB204,AB209,AB214,AB286,AB225,AB229,AB233,AB199,AB238,AB243,AB245,AB249,AB253,AB257,AB262,AB267,AB269,AB273,AB220,AB277,AB281)</f>
        <v>4136</v>
      </c>
      <c r="AC291" s="11"/>
      <c r="AD291" s="11">
        <f>SUBTOTAL(9,AD204,AD209,AD214,AD286,AD225,AD229,AD233,AD199,AD238,AD243,AD245,AD249,AD253,AD257,AD262,AD267,AD269,AD273,AD220,AD277,AD281)</f>
        <v>0</v>
      </c>
      <c r="AE291" s="11"/>
      <c r="AF291" s="11">
        <f>SUBTOTAL(9,AF204,AF209,AF214,AF286,AF225,AF229,AF233,AF199,AF238,AF243,AF245,AF249,AF253,AF257,AF262,AF267,AF269,AF273,AF220,AF277,AF281)</f>
        <v>33</v>
      </c>
      <c r="AG291" s="11"/>
      <c r="AH291" s="11">
        <f>SUBTOTAL(9,AH204,AH209,AH214,AH286,AH225,AH229,AH233,AH199,AH238,AH243,AH245,AH249,AH253,AH257,AH262,AH267,AH269,AH273,AH220,AH277,AH281)</f>
        <v>1050</v>
      </c>
      <c r="AI291" s="11"/>
      <c r="AJ291" s="11">
        <f>SUBTOTAL(9,AJ204,AJ209,AJ214,AJ286,AJ225,AJ229,AJ233,AJ199,AJ238,AJ243,AJ245,AJ249,AJ253,AJ257,AJ262,AJ267,AJ269,AJ273,AJ220,AJ277,AJ281)</f>
        <v>4603</v>
      </c>
      <c r="AK291" s="11"/>
      <c r="AL291" s="11">
        <f>SUBTOTAL(9,AL204,AL209,AL214,AL286,AL225,AL229,AL233,AL199,AL238,AL243,AL245,AL249,AL253,AL257,AL262,AL267,AL269,AL273,AL220,AL277,AL281)</f>
        <v>0</v>
      </c>
      <c r="AM291" s="11"/>
      <c r="AN291" s="11">
        <f>SUBTOTAL(9,AN204,AN209,AN214,AN286,AN225,AN229,AN233,AN199,AN238,AN243,AN245,AN249,AN253,AN257,AN262,AN267,AN269,AN273,AN220,AN277,AN281)</f>
        <v>12932</v>
      </c>
      <c r="AO291" s="11"/>
      <c r="AP291" s="11">
        <f>SUBTOTAL(9,AP204,AP209,AP214,AP286,AP225,AP229,AP233,AP199,AP238,AP243,AP245,AP249,AP253,AP257,AP262,AP267,AP269,AP273,AP220,AP277,AP281)</f>
        <v>0</v>
      </c>
      <c r="AQ291" s="11"/>
      <c r="AR291" s="11">
        <f>SUBTOTAL(9,AR204,AR209,AR214,AR286,AR225,AR229,AR233,AR199,AR238,AR243,AR245,AR249,AR253,AR257,AR262,AR267,AR269,AR273,AR220,AR277,AR281)</f>
        <v>3073</v>
      </c>
      <c r="AS291" s="11"/>
      <c r="AT291" s="11">
        <f>SUBTOTAL(9,AT204,AT209,AT214,AT286,AT225,AT229,AT233,AT199,AT238,AT243,AT245,AT249,AT253,AT257,AT262,AT267,AT269,AT273,AT220,AT277,AT281)</f>
        <v>113</v>
      </c>
      <c r="AU291" s="11"/>
      <c r="AV291" s="11">
        <f>SUBTOTAL(9,AV204,AV209,AV214,AV286,AV225,AV229,AV233,AV199,AV238,AV243,AV245,AV249,AV253,AV257,AV262,AV267,AV269,AV273,AV220,AV277,AV281)</f>
        <v>27</v>
      </c>
      <c r="AW291" s="11"/>
      <c r="AX291" s="11">
        <f>SUBTOTAL(9,AX204,AX209,AX214,AX286,AX225,AX229,AX233,AX199,AX238,AX243,AX245,AX249,AX253,AX257,AX262,AX267,AX269,AX273,AX220,AX277,AX281)</f>
        <v>16</v>
      </c>
      <c r="AY291" s="8"/>
      <c r="AZ291" s="8"/>
      <c r="BA291" s="8"/>
    </row>
    <row r="292" spans="2:53" s="3" customFormat="1">
      <c r="B292" s="98" t="s">
        <v>45</v>
      </c>
      <c r="C292" s="5">
        <v>2020</v>
      </c>
      <c r="D292" s="11">
        <f>SUM(D205,D210,D215,D287,D226,D230,D234,D200,D239,D244,D246,D258,D263,D274,D221,D282)</f>
        <v>5109</v>
      </c>
      <c r="E292" s="11"/>
      <c r="F292" s="11">
        <f>SUM(F205,F210,F215,F287,F226,F230,F234,F200,F239,F244,F246,F258,F263,F274,F221,F282)</f>
        <v>0</v>
      </c>
      <c r="G292" s="11"/>
      <c r="H292" s="11">
        <f>SUM(H205,H210,H215,H287,H226,H230,H234,H200,H239,H244,H246,H258,H263,H274,H221,H282)</f>
        <v>0</v>
      </c>
      <c r="I292" s="11"/>
      <c r="J292" s="11">
        <f>SUM(J205,J210,J215,J287,J226,J230,J234,J200,J239,J244,J246,J258,J263,J274,J221,J282)</f>
        <v>812</v>
      </c>
      <c r="K292" s="12"/>
      <c r="L292" s="11">
        <f>SUM(L205,L210,L215,L287,L226,L230,L234,L200,L239,L244,L246,L258,L263,L274,L221,L282)</f>
        <v>5</v>
      </c>
      <c r="M292" s="11"/>
      <c r="N292" s="11">
        <f>SUM(N205,N210,N215,N287,N226,N230,N234,N200,N239,N244,N246,N258,N263,N274,N221,N282)</f>
        <v>0</v>
      </c>
      <c r="O292" s="11"/>
      <c r="P292" s="11">
        <f>SUM(P205,P210,P215,P287,P226,P230,P234,P200,P239,P244,P246,P258,P263,P274,P221,P282)</f>
        <v>0</v>
      </c>
      <c r="Q292" s="11"/>
      <c r="R292" s="11">
        <f>SUM(R205,R210,R215,R287,R226,R230,R234,R200,R239,R244,R246,R258,R263,R274,R221,R282)</f>
        <v>0</v>
      </c>
      <c r="S292" s="11"/>
      <c r="T292" s="11">
        <f>SUM(T205,T210,T215,T287,T226,T230,T234,T200,T239,T244,T246,T258,T263,T274,T221,T282)</f>
        <v>0</v>
      </c>
      <c r="U292" s="11"/>
      <c r="V292" s="11">
        <f>SUM(V205,V210,V215,V287,V226,V230,V234,V200,V239,V244,V246,V258,V263,V274,V221,V282)</f>
        <v>31727</v>
      </c>
      <c r="W292" s="11"/>
      <c r="X292" s="11">
        <f>SUM(X205,X210,X215,X287,X226,X230,X234,X200,X239,X244,X246,X258,X263,X274,X221,X282)</f>
        <v>639</v>
      </c>
      <c r="Y292" s="11"/>
      <c r="Z292" s="11">
        <f>SUM(Z205,Z210,Z215,Z287,Z226,Z230,Z234,Z200,Z239,Z244,Z246,Z258,Z263,Z274,Z221,Z282)</f>
        <v>0</v>
      </c>
      <c r="AA292" s="11"/>
      <c r="AB292" s="11">
        <f>SUM(AB205,AB210,AB215,AB287,AB226,AB230,AB234,AB200,AB239,AB244,AB246,AB258,AB263,AB274,AB221,AB282)</f>
        <v>482</v>
      </c>
      <c r="AC292" s="11"/>
      <c r="AD292" s="11">
        <f>SUM(AD205,AD210,AD215,AD287,AD226,AD230,AD234,AD200,AD239,AD244,AD246,AD258,AD263,AD274,AD221,AD282)</f>
        <v>0</v>
      </c>
      <c r="AE292" s="11"/>
      <c r="AF292" s="11">
        <f>SUM(AF205,AF210,AF215,AF287,AF226,AF230,AF234,AF200,AF239,AF244,AF246,AF258,AF263,AF274,AF221,AF282)</f>
        <v>33</v>
      </c>
      <c r="AG292" s="11"/>
      <c r="AH292" s="11">
        <f>SUM(AH205,AH210,AH215,AH287,AH226,AH230,AH234,AH200,AH239,AH244,AH246,AH258,AH263,AH274,AH221,AH282)</f>
        <v>40</v>
      </c>
      <c r="AI292" s="11"/>
      <c r="AJ292" s="11">
        <f>SUM(AJ205,AJ210,AJ215,AJ287,AJ226,AJ230,AJ234,AJ200,AJ239,AJ244,AJ246,AJ258,AJ263,AJ274,AJ221,AJ282)</f>
        <v>1448</v>
      </c>
      <c r="AK292" s="11"/>
      <c r="AL292" s="11">
        <f>SUM(AL205,AL210,AL215,AL287,AL226,AL230,AL234,AL200,AL239,AL244,AL246,AL258,AL263,AL274,AL221,AL282)</f>
        <v>24</v>
      </c>
      <c r="AM292" s="11"/>
      <c r="AN292" s="11">
        <f>SUM(AN205,AN210,AN215,AN287,AN226,AN230,AN234,AN200,AN239,AN244,AN246,AN258,AN263,AN274,AN221,AN282)</f>
        <v>4644</v>
      </c>
      <c r="AO292" s="11"/>
      <c r="AP292" s="11">
        <f>SUM(AP205,AP210,AP215,AP287,AP226,AP230,AP234,AP200,AP239,AP244,AP246,AP258,AP263,AP274,AP221,AP282)</f>
        <v>0</v>
      </c>
      <c r="AQ292" s="11"/>
      <c r="AR292" s="11">
        <f>SUM(AR205,AR210,AR215,AR287,AR226,AR230,AR234,AR200,AR239,AR244,AR246,AR258,AR263,AR274,AR221,AR282)</f>
        <v>207</v>
      </c>
      <c r="AS292" s="11"/>
      <c r="AT292" s="11">
        <f>SUM(AT205,AT210,AT215,AT287,AT226,AT230,AT234,AT200,AT239,AT244,AT246,AT258,AT263,AT274,AT221,AT282)</f>
        <v>32</v>
      </c>
      <c r="AU292" s="11"/>
      <c r="AV292" s="11">
        <f>SUM(AV205,AV210,AV215,AV287,AV226,AV230,AV234,AV200,AV239,AV244,AV246,AV258,AV263,AV274,AV221,AV282)</f>
        <v>104</v>
      </c>
      <c r="AW292" s="11"/>
      <c r="AX292" s="11">
        <f>SUM(AX205,AX210,AX215,AX287,AX226,AX230,AX234,AX200,AX239,AX244,AX246,AX258,AX263,AX274,AX221,AX282)</f>
        <v>14</v>
      </c>
      <c r="AY292" s="8"/>
      <c r="AZ292" s="8"/>
      <c r="BA292" s="8"/>
    </row>
    <row r="293" spans="2:53" s="3" customFormat="1" ht="13.5" thickBot="1">
      <c r="B293" s="98" t="s">
        <v>45</v>
      </c>
      <c r="C293" s="5">
        <v>2021</v>
      </c>
      <c r="D293" s="11">
        <f>SUM(D206,D211,D216,D288,D227,D231,D235,D201,D240,D247,D250,D254,D259,D264,D275,D222,D278,D283)</f>
        <v>5730</v>
      </c>
      <c r="E293" s="11"/>
      <c r="F293" s="11">
        <f>SUM(F206,F211,F216,F288,F227,F231,F235,F201,F240,F247,F250,F254,F259,F264,F275,F222,F278,F283)</f>
        <v>0</v>
      </c>
      <c r="G293" s="11"/>
      <c r="H293" s="11">
        <f>SUM(H206,H211,H216,H288,H227,H231,H235,H201,H240,H247,H250,H254,H259,H264,H275,H222,H278,H283)</f>
        <v>0</v>
      </c>
      <c r="I293" s="11"/>
      <c r="J293" s="11">
        <f>SUM(J206,J211,J216,J288,J227,J231,J235,J201,J240,J247,J250,J254,J259,J264,J275,J222,J278,J283)</f>
        <v>9</v>
      </c>
      <c r="K293" s="11"/>
      <c r="L293" s="11">
        <f>SUM(L206,L211,L216,L288,L227,L231,L235,L201,L240,L247,L250,L254,L259,L264,L275,L222,L278,L283)</f>
        <v>63</v>
      </c>
      <c r="M293" s="11"/>
      <c r="N293" s="11">
        <f>SUM(N206,N211,N216,N288,N227,N231,N235,N201,N240,N247,N250,N254,N259,N264,N275,N222,N278,N283)</f>
        <v>0</v>
      </c>
      <c r="O293" s="11"/>
      <c r="P293" s="11">
        <f>SUM(P206,P211,P216,P288,P227,P231,P235,P201,P240,P247,P250,P254,P259,P264,P275,P222,P278,P283)</f>
        <v>0</v>
      </c>
      <c r="Q293" s="11"/>
      <c r="R293" s="11">
        <f>SUM(R206,R211,R216,R288,R227,R231,R235,R201,R240,R247,R250,R254,R259,R264,R275,R222,R278,R283)</f>
        <v>0</v>
      </c>
      <c r="S293" s="11"/>
      <c r="T293" s="11">
        <f>SUM(T206,T211,T216,T288,T227,T231,T235,T201,T240,T247,T250,T254,T259,T264,T275,T222,T278,T283)</f>
        <v>0</v>
      </c>
      <c r="U293" s="11"/>
      <c r="V293" s="11">
        <f>SUM(V206,V211,V216,V288,V227,V231,V235,V201,V240,V247,V250,V254,V259,V264,V275,V222,V278,V283)</f>
        <v>9649</v>
      </c>
      <c r="W293" s="11"/>
      <c r="X293" s="11">
        <f>SUM(X206,X211,X216,X288,X227,X231,X235,X201,X240,X247,X250,X254,X259,X264,X275,X222,X278,X283)</f>
        <v>896</v>
      </c>
      <c r="Y293" s="11"/>
      <c r="Z293" s="11">
        <f>SUM(Z206,Z211,Z216,Z288,Z227,Z231,Z235,Z201,Z240,Z247,Z250,Z254,Z259,Z264,Z275,Z222,Z278,Z283)</f>
        <v>174</v>
      </c>
      <c r="AA293" s="11"/>
      <c r="AB293" s="11">
        <f>SUM(AB206,AB211,AB216,AB288,AB227,AB231,AB235,AB201,AB240,AB247,AB250,AB254,AB259,AB264,AB275,AB222,AB278,AB283)</f>
        <v>1000</v>
      </c>
      <c r="AC293" s="11"/>
      <c r="AD293" s="11">
        <f>SUM(AD206,AD211,AD216,AD288,AD227,AD231,AD235,AD201,AD240,AD247,AD250,AD254,AD259,AD264,AD275,AD222,AD278,AD283)</f>
        <v>0</v>
      </c>
      <c r="AE293" s="11"/>
      <c r="AF293" s="11">
        <f>SUM(AF206,AF211,AF216,AF288,AF227,AF231,AF235,AF201,AF240,AF247,AF250,AF254,AF259,AF264,AF275,AF222,AF278,AF283)</f>
        <v>0</v>
      </c>
      <c r="AG293" s="11"/>
      <c r="AH293" s="11">
        <f>SUM(AH206,AH211,AH216,AH288,AH227,AH231,AH235,AH201,AH240,AH247,AH250,AH254,AH259,AH264,AH275,AH222,AH278,AH283)</f>
        <v>0</v>
      </c>
      <c r="AI293" s="11"/>
      <c r="AJ293" s="11">
        <f>SUM(AJ206,AJ211,AJ216,AJ288,AJ227,AJ231,AJ235,AJ201,AJ240,AJ247,AJ250,AJ254,AJ259,AJ264,AJ275,AJ222,AJ278,AJ283)</f>
        <v>50</v>
      </c>
      <c r="AK293" s="11"/>
      <c r="AL293" s="11">
        <f>SUM(AL206,AL211,AL216,AL288,AL227,AL231,AL235,AL201,AL240,AL247,AL250,AL254,AL259,AL264,AL275,AL222,AL278,AL283)</f>
        <v>0</v>
      </c>
      <c r="AM293" s="11"/>
      <c r="AN293" s="11">
        <f>SUM(AN206,AN211,AN216,AN288,AN227,AN231,AN235,AN201,AN240,AN247,AN250,AN254,AN259,AN264,AN275,AN222,AN278,AN283)</f>
        <v>4898</v>
      </c>
      <c r="AO293" s="11"/>
      <c r="AP293" s="11">
        <f>SUM(AP206,AP211,AP216,AP288,AP227,AP231,AP235,AP201,AP240,AP247,AP250,AP254,AP259,AP264,AP275,AP222,AP278,AP283)</f>
        <v>0</v>
      </c>
      <c r="AQ293" s="11"/>
      <c r="AR293" s="11">
        <f>SUM(AR206,AR211,AR216,AR288,AR227,AR231,AR235,AR201,AR240,AR247,AR250,AR254,AR259,AR264,AR275,AR222,AR278,AR283)</f>
        <v>1097</v>
      </c>
      <c r="AS293" s="11"/>
      <c r="AT293" s="11">
        <f>SUM(AT206,AT211,AT216,AT288,AT227,AT231,AT235,AT201,AT240,AT247,AT250,AT254,AT259,AT264,AT275,AT222,AT278,AT283)</f>
        <v>23</v>
      </c>
      <c r="AU293" s="11"/>
      <c r="AV293" s="11">
        <f>SUM(AV206,AV211,AV216,AV288,AV227,AV231,AV235,AV201,AV240,AV247,AV250,AV254,AV259,AV264,AV275,AV222,AV278,AV283)</f>
        <v>629</v>
      </c>
      <c r="AW293" s="11"/>
      <c r="AX293" s="11">
        <f>SUM(AX206,AX211,AX216,AX288,AX227,AX231,AX235,AX201,AX240,AX247,AX250,AX254,AX259,AX264,AX275,AX222,AX278,AX283)</f>
        <v>2</v>
      </c>
      <c r="AY293" s="8"/>
      <c r="AZ293" s="8"/>
      <c r="BA293" s="8"/>
    </row>
    <row r="294" spans="2:53" customFormat="1" ht="42" customHeight="1">
      <c r="B294" s="88" t="s">
        <v>83</v>
      </c>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8"/>
      <c r="AZ294" s="8"/>
      <c r="BA294" s="8"/>
    </row>
    <row r="295" spans="2:53" s="3" customFormat="1">
      <c r="B295" s="74" t="s">
        <v>85</v>
      </c>
      <c r="C295" s="15">
        <v>2017</v>
      </c>
      <c r="D295" s="16" t="s">
        <v>2</v>
      </c>
      <c r="E295" s="17"/>
      <c r="F295" s="16" t="s">
        <v>2</v>
      </c>
      <c r="G295" s="17"/>
      <c r="H295" s="16" t="s">
        <v>2</v>
      </c>
      <c r="I295" s="17"/>
      <c r="J295" s="16" t="s">
        <v>2</v>
      </c>
      <c r="K295" s="9"/>
      <c r="L295" s="16" t="s">
        <v>2</v>
      </c>
      <c r="M295" s="17"/>
      <c r="N295" s="16" t="s">
        <v>2</v>
      </c>
      <c r="O295" s="17"/>
      <c r="P295" s="16" t="s">
        <v>2</v>
      </c>
      <c r="Q295" s="17"/>
      <c r="R295" s="16" t="s">
        <v>2</v>
      </c>
      <c r="S295" s="17"/>
      <c r="T295" s="16" t="s">
        <v>3</v>
      </c>
      <c r="U295" s="17"/>
      <c r="V295" s="16" t="s">
        <v>2</v>
      </c>
      <c r="W295" s="17"/>
      <c r="X295" s="16" t="s">
        <v>2</v>
      </c>
      <c r="Y295" s="17"/>
      <c r="Z295" s="16" t="s">
        <v>2</v>
      </c>
      <c r="AA295" s="17"/>
      <c r="AB295" s="16" t="s">
        <v>2</v>
      </c>
      <c r="AC295" s="17"/>
      <c r="AD295" s="16" t="s">
        <v>2</v>
      </c>
      <c r="AE295" s="17"/>
      <c r="AF295" s="16" t="s">
        <v>2</v>
      </c>
      <c r="AG295" s="17"/>
      <c r="AH295" s="16" t="s">
        <v>2</v>
      </c>
      <c r="AI295" s="17"/>
      <c r="AJ295" s="16" t="s">
        <v>2</v>
      </c>
      <c r="AK295" s="17"/>
      <c r="AL295" s="16" t="s">
        <v>2</v>
      </c>
      <c r="AM295" s="17"/>
      <c r="AN295" s="16" t="s">
        <v>2</v>
      </c>
      <c r="AO295" s="17"/>
      <c r="AP295" s="16" t="s">
        <v>2</v>
      </c>
      <c r="AQ295" s="17"/>
      <c r="AR295" s="16" t="s">
        <v>2</v>
      </c>
      <c r="AS295" s="17"/>
      <c r="AT295" s="16" t="s">
        <v>2</v>
      </c>
      <c r="AU295" s="17"/>
      <c r="AV295" s="16" t="s">
        <v>2</v>
      </c>
      <c r="AW295" s="17"/>
      <c r="AX295" s="16" t="s">
        <v>2</v>
      </c>
      <c r="AY295" s="8"/>
      <c r="AZ295" s="8"/>
      <c r="BA295" s="8"/>
    </row>
    <row r="296" spans="2:53" s="3" customFormat="1">
      <c r="B296" s="14"/>
      <c r="C296" s="15">
        <v>2018</v>
      </c>
      <c r="D296" s="16" t="s">
        <v>2</v>
      </c>
      <c r="E296" s="17"/>
      <c r="F296" s="16" t="s">
        <v>2</v>
      </c>
      <c r="G296" s="17"/>
      <c r="H296" s="16" t="s">
        <v>2</v>
      </c>
      <c r="I296" s="17"/>
      <c r="J296" s="16" t="s">
        <v>3</v>
      </c>
      <c r="K296" s="9"/>
      <c r="L296" s="16" t="s">
        <v>2</v>
      </c>
      <c r="M296" s="17"/>
      <c r="N296" s="16" t="s">
        <v>2</v>
      </c>
      <c r="O296" s="17"/>
      <c r="P296" s="16" t="s">
        <v>2</v>
      </c>
      <c r="Q296" s="17"/>
      <c r="R296" s="16" t="s">
        <v>2</v>
      </c>
      <c r="S296" s="17"/>
      <c r="T296" s="16" t="s">
        <v>2</v>
      </c>
      <c r="U296" s="17"/>
      <c r="V296" s="16" t="s">
        <v>2</v>
      </c>
      <c r="W296" s="17"/>
      <c r="X296" s="16" t="s">
        <v>2</v>
      </c>
      <c r="Y296" s="17"/>
      <c r="Z296" s="16" t="s">
        <v>2</v>
      </c>
      <c r="AA296" s="17"/>
      <c r="AB296" s="16" t="s">
        <v>2</v>
      </c>
      <c r="AC296" s="17"/>
      <c r="AD296" s="16" t="s">
        <v>2</v>
      </c>
      <c r="AE296" s="17"/>
      <c r="AF296" s="16" t="s">
        <v>2</v>
      </c>
      <c r="AG296" s="17"/>
      <c r="AH296" s="16" t="s">
        <v>2</v>
      </c>
      <c r="AI296" s="17"/>
      <c r="AJ296" s="16" t="s">
        <v>2</v>
      </c>
      <c r="AK296" s="17"/>
      <c r="AL296" s="16" t="s">
        <v>2</v>
      </c>
      <c r="AM296" s="17"/>
      <c r="AN296" s="16" t="s">
        <v>2</v>
      </c>
      <c r="AO296" s="17"/>
      <c r="AP296" s="16" t="s">
        <v>2</v>
      </c>
      <c r="AQ296" s="17"/>
      <c r="AR296" s="16" t="s">
        <v>2</v>
      </c>
      <c r="AS296" s="17"/>
      <c r="AT296" s="16" t="s">
        <v>2</v>
      </c>
      <c r="AU296" s="17"/>
      <c r="AV296" s="16" t="s">
        <v>2</v>
      </c>
      <c r="AW296" s="17"/>
      <c r="AX296" s="16" t="s">
        <v>2</v>
      </c>
      <c r="AY296" s="8"/>
      <c r="AZ296" s="8"/>
      <c r="BA296" s="8"/>
    </row>
    <row r="297" spans="2:53" s="3" customFormat="1">
      <c r="B297" s="14"/>
      <c r="C297" s="15">
        <v>2019</v>
      </c>
      <c r="D297" s="16" t="s">
        <v>2</v>
      </c>
      <c r="E297" s="17"/>
      <c r="F297" s="16" t="s">
        <v>2</v>
      </c>
      <c r="G297" s="17"/>
      <c r="H297" s="16" t="s">
        <v>2</v>
      </c>
      <c r="I297" s="17"/>
      <c r="J297" s="16" t="s">
        <v>2</v>
      </c>
      <c r="K297" s="9"/>
      <c r="L297" s="16" t="s">
        <v>3</v>
      </c>
      <c r="M297" s="17"/>
      <c r="N297" s="16" t="s">
        <v>2</v>
      </c>
      <c r="O297" s="17"/>
      <c r="P297" s="16" t="s">
        <v>2</v>
      </c>
      <c r="Q297" s="17"/>
      <c r="R297" s="16" t="s">
        <v>2</v>
      </c>
      <c r="S297" s="17"/>
      <c r="T297" s="16" t="s">
        <v>2</v>
      </c>
      <c r="U297" s="17"/>
      <c r="V297" s="16" t="s">
        <v>2</v>
      </c>
      <c r="W297" s="17"/>
      <c r="X297" s="16" t="s">
        <v>2</v>
      </c>
      <c r="Y297" s="17"/>
      <c r="Z297" s="16" t="s">
        <v>2</v>
      </c>
      <c r="AA297" s="17"/>
      <c r="AB297" s="16" t="s">
        <v>2</v>
      </c>
      <c r="AC297" s="17"/>
      <c r="AD297" s="16" t="s">
        <v>2</v>
      </c>
      <c r="AE297" s="17"/>
      <c r="AF297" s="16" t="s">
        <v>2</v>
      </c>
      <c r="AG297" s="17"/>
      <c r="AH297" s="16" t="s">
        <v>2</v>
      </c>
      <c r="AI297" s="17"/>
      <c r="AJ297" s="16" t="s">
        <v>2</v>
      </c>
      <c r="AK297" s="17"/>
      <c r="AL297" s="16" t="s">
        <v>2</v>
      </c>
      <c r="AM297" s="17"/>
      <c r="AN297" s="16" t="s">
        <v>3</v>
      </c>
      <c r="AO297" s="17"/>
      <c r="AP297" s="16" t="s">
        <v>2</v>
      </c>
      <c r="AQ297" s="17"/>
      <c r="AR297" s="16" t="s">
        <v>2</v>
      </c>
      <c r="AS297" s="17"/>
      <c r="AT297" s="16" t="s">
        <v>2</v>
      </c>
      <c r="AU297" s="17"/>
      <c r="AV297" s="16" t="s">
        <v>3</v>
      </c>
      <c r="AW297" s="17"/>
      <c r="AX297" s="16" t="s">
        <v>2</v>
      </c>
      <c r="AY297" s="8"/>
      <c r="AZ297" s="8"/>
      <c r="BA297" s="8"/>
    </row>
    <row r="298" spans="2:53" s="8" customFormat="1">
      <c r="B298" s="14"/>
      <c r="C298" s="15">
        <v>2021</v>
      </c>
      <c r="D298" s="16" t="s">
        <v>2</v>
      </c>
      <c r="E298" s="16"/>
      <c r="F298" s="16" t="s">
        <v>2</v>
      </c>
      <c r="G298" s="16"/>
      <c r="H298" s="16" t="s">
        <v>2</v>
      </c>
      <c r="I298" s="16"/>
      <c r="J298" s="16" t="s">
        <v>2</v>
      </c>
      <c r="K298" s="10"/>
      <c r="L298" s="16" t="s">
        <v>2</v>
      </c>
      <c r="M298" s="16"/>
      <c r="N298" s="16" t="s">
        <v>2</v>
      </c>
      <c r="O298" s="16"/>
      <c r="P298" s="16" t="s">
        <v>2</v>
      </c>
      <c r="Q298" s="16"/>
      <c r="R298" s="16" t="s">
        <v>2</v>
      </c>
      <c r="S298" s="16"/>
      <c r="T298" s="16" t="s">
        <v>3</v>
      </c>
      <c r="U298" s="16"/>
      <c r="V298" s="16" t="s">
        <v>2</v>
      </c>
      <c r="W298" s="16"/>
      <c r="X298" s="16" t="s">
        <v>2</v>
      </c>
      <c r="Y298" s="16"/>
      <c r="Z298" s="16" t="s">
        <v>2</v>
      </c>
      <c r="AA298" s="16"/>
      <c r="AB298" s="16" t="s">
        <v>2</v>
      </c>
      <c r="AC298" s="16"/>
      <c r="AD298" s="16" t="s">
        <v>3</v>
      </c>
      <c r="AE298" s="16"/>
      <c r="AF298" s="16" t="s">
        <v>2</v>
      </c>
      <c r="AG298" s="16"/>
      <c r="AH298" s="16" t="s">
        <v>2</v>
      </c>
      <c r="AI298" s="16"/>
      <c r="AJ298" s="16" t="s">
        <v>2</v>
      </c>
      <c r="AK298" s="16"/>
      <c r="AL298" s="16" t="s">
        <v>2</v>
      </c>
      <c r="AM298" s="16"/>
      <c r="AN298" s="16" t="s">
        <v>2</v>
      </c>
      <c r="AO298" s="16"/>
      <c r="AP298" s="16" t="s">
        <v>2</v>
      </c>
      <c r="AQ298" s="16"/>
      <c r="AR298" s="16" t="s">
        <v>2</v>
      </c>
      <c r="AS298" s="16"/>
      <c r="AT298" s="16" t="s">
        <v>2</v>
      </c>
      <c r="AU298" s="16"/>
      <c r="AV298" s="16">
        <v>9</v>
      </c>
      <c r="AW298" s="16"/>
      <c r="AX298" s="16" t="s">
        <v>2</v>
      </c>
    </row>
    <row r="299" spans="2:53" s="3" customFormat="1">
      <c r="B299" s="74" t="s">
        <v>84</v>
      </c>
      <c r="C299" s="15">
        <v>2018</v>
      </c>
      <c r="D299" s="16">
        <v>1</v>
      </c>
      <c r="E299" s="17"/>
      <c r="F299" s="16" t="s">
        <v>2</v>
      </c>
      <c r="G299" s="17"/>
      <c r="H299" s="16" t="s">
        <v>3</v>
      </c>
      <c r="I299" s="17"/>
      <c r="J299" s="16" t="s">
        <v>2</v>
      </c>
      <c r="K299" s="9"/>
      <c r="L299" s="16" t="s">
        <v>2</v>
      </c>
      <c r="M299" s="17"/>
      <c r="N299" s="16" t="s">
        <v>2</v>
      </c>
      <c r="O299" s="17"/>
      <c r="P299" s="16" t="s">
        <v>2</v>
      </c>
      <c r="Q299" s="17"/>
      <c r="R299" s="16" t="s">
        <v>2</v>
      </c>
      <c r="S299" s="17"/>
      <c r="T299" s="16" t="s">
        <v>2</v>
      </c>
      <c r="U299" s="17"/>
      <c r="V299" s="16" t="s">
        <v>2</v>
      </c>
      <c r="W299" s="17"/>
      <c r="X299" s="16" t="s">
        <v>2</v>
      </c>
      <c r="Y299" s="17"/>
      <c r="Z299" s="16" t="s">
        <v>2</v>
      </c>
      <c r="AA299" s="17"/>
      <c r="AB299" s="16" t="s">
        <v>2</v>
      </c>
      <c r="AC299" s="17"/>
      <c r="AD299" s="16" t="s">
        <v>2</v>
      </c>
      <c r="AE299" s="17"/>
      <c r="AF299" s="16" t="s">
        <v>2</v>
      </c>
      <c r="AG299" s="17"/>
      <c r="AH299" s="16" t="s">
        <v>2</v>
      </c>
      <c r="AI299" s="17"/>
      <c r="AJ299" s="16" t="s">
        <v>2</v>
      </c>
      <c r="AK299" s="17"/>
      <c r="AL299" s="16" t="s">
        <v>2</v>
      </c>
      <c r="AM299" s="17"/>
      <c r="AN299" s="16" t="s">
        <v>2</v>
      </c>
      <c r="AO299" s="17"/>
      <c r="AP299" s="16" t="s">
        <v>2</v>
      </c>
      <c r="AQ299" s="17"/>
      <c r="AR299" s="16">
        <v>1525</v>
      </c>
      <c r="AS299" s="17"/>
      <c r="AT299" s="16" t="s">
        <v>2</v>
      </c>
      <c r="AU299" s="17"/>
      <c r="AV299" s="16">
        <v>8</v>
      </c>
      <c r="AW299" s="17"/>
      <c r="AX299" s="16" t="s">
        <v>2</v>
      </c>
      <c r="AY299" s="8"/>
      <c r="AZ299" s="8"/>
      <c r="BA299" s="8"/>
    </row>
    <row r="300" spans="2:53" s="8" customFormat="1">
      <c r="B300" s="74" t="s">
        <v>88</v>
      </c>
      <c r="C300" s="15">
        <v>2017</v>
      </c>
      <c r="D300" s="16">
        <v>19</v>
      </c>
      <c r="E300" s="17"/>
      <c r="F300" s="16" t="s">
        <v>2</v>
      </c>
      <c r="G300" s="17"/>
      <c r="H300" s="16" t="s">
        <v>2</v>
      </c>
      <c r="I300" s="17"/>
      <c r="J300" s="16" t="s">
        <v>2</v>
      </c>
      <c r="K300" s="9"/>
      <c r="L300" s="16">
        <v>3</v>
      </c>
      <c r="M300" s="17"/>
      <c r="N300" s="16" t="s">
        <v>2</v>
      </c>
      <c r="O300" s="17"/>
      <c r="P300" s="16" t="s">
        <v>2</v>
      </c>
      <c r="Q300" s="17"/>
      <c r="R300" s="16" t="s">
        <v>2</v>
      </c>
      <c r="S300" s="17"/>
      <c r="T300" s="16" t="s">
        <v>2</v>
      </c>
      <c r="U300" s="17"/>
      <c r="V300" s="16" t="s">
        <v>2</v>
      </c>
      <c r="W300" s="17"/>
      <c r="X300" s="16" t="s">
        <v>2</v>
      </c>
      <c r="Y300" s="17"/>
      <c r="Z300" s="16" t="s">
        <v>2</v>
      </c>
      <c r="AA300" s="17"/>
      <c r="AB300" s="16" t="s">
        <v>2</v>
      </c>
      <c r="AC300" s="17"/>
      <c r="AD300" s="16" t="s">
        <v>2</v>
      </c>
      <c r="AE300" s="17"/>
      <c r="AF300" s="16" t="s">
        <v>2</v>
      </c>
      <c r="AG300" s="17"/>
      <c r="AH300" s="16" t="s">
        <v>2</v>
      </c>
      <c r="AI300" s="17"/>
      <c r="AJ300" s="16" t="s">
        <v>2</v>
      </c>
      <c r="AK300" s="17"/>
      <c r="AL300" s="16" t="s">
        <v>2</v>
      </c>
      <c r="AM300" s="17"/>
      <c r="AN300" s="16">
        <v>1</v>
      </c>
      <c r="AO300" s="17"/>
      <c r="AP300" s="16" t="s">
        <v>2</v>
      </c>
      <c r="AQ300" s="17"/>
      <c r="AR300" s="16" t="s">
        <v>2</v>
      </c>
      <c r="AS300" s="17"/>
      <c r="AT300" s="16" t="s">
        <v>3</v>
      </c>
      <c r="AU300" s="17"/>
      <c r="AV300" s="16" t="s">
        <v>2</v>
      </c>
      <c r="AW300" s="17"/>
      <c r="AX300" s="16" t="s">
        <v>2</v>
      </c>
    </row>
    <row r="301" spans="2:53" s="8" customFormat="1">
      <c r="B301" s="14"/>
      <c r="C301" s="15">
        <v>2018</v>
      </c>
      <c r="D301" s="16">
        <v>9</v>
      </c>
      <c r="E301" s="17"/>
      <c r="F301" s="16" t="s">
        <v>2</v>
      </c>
      <c r="G301" s="17"/>
      <c r="H301" s="16" t="s">
        <v>2</v>
      </c>
      <c r="I301" s="17"/>
      <c r="J301" s="16">
        <v>2</v>
      </c>
      <c r="K301" s="9"/>
      <c r="L301" s="16" t="s">
        <v>2</v>
      </c>
      <c r="M301" s="17"/>
      <c r="N301" s="16" t="s">
        <v>2</v>
      </c>
      <c r="O301" s="17"/>
      <c r="P301" s="16" t="s">
        <v>2</v>
      </c>
      <c r="Q301" s="17"/>
      <c r="R301" s="16" t="s">
        <v>2</v>
      </c>
      <c r="S301" s="17"/>
      <c r="T301" s="16">
        <v>2000</v>
      </c>
      <c r="U301" s="17"/>
      <c r="V301" s="16" t="s">
        <v>2</v>
      </c>
      <c r="W301" s="17"/>
      <c r="X301" s="16" t="s">
        <v>2</v>
      </c>
      <c r="Y301" s="17"/>
      <c r="Z301" s="16" t="s">
        <v>2</v>
      </c>
      <c r="AA301" s="17"/>
      <c r="AB301" s="16" t="s">
        <v>2</v>
      </c>
      <c r="AC301" s="17"/>
      <c r="AD301" s="16" t="s">
        <v>2</v>
      </c>
      <c r="AE301" s="17"/>
      <c r="AF301" s="16" t="s">
        <v>2</v>
      </c>
      <c r="AG301" s="17"/>
      <c r="AH301" s="16" t="s">
        <v>2</v>
      </c>
      <c r="AI301" s="17"/>
      <c r="AJ301" s="16" t="s">
        <v>2</v>
      </c>
      <c r="AK301" s="17"/>
      <c r="AL301" s="16" t="s">
        <v>2</v>
      </c>
      <c r="AM301" s="17"/>
      <c r="AN301" s="16">
        <v>6</v>
      </c>
      <c r="AO301" s="17"/>
      <c r="AP301" s="16" t="s">
        <v>2</v>
      </c>
      <c r="AQ301" s="17"/>
      <c r="AR301" s="16" t="s">
        <v>2</v>
      </c>
      <c r="AS301" s="17"/>
      <c r="AT301" s="16" t="s">
        <v>2</v>
      </c>
      <c r="AU301" s="17"/>
      <c r="AV301" s="16" t="s">
        <v>2</v>
      </c>
      <c r="AW301" s="17"/>
      <c r="AX301" s="16" t="s">
        <v>2</v>
      </c>
    </row>
    <row r="302" spans="2:53" s="8" customFormat="1">
      <c r="B302" s="14"/>
      <c r="C302" s="15">
        <v>2019</v>
      </c>
      <c r="D302" s="16" t="s">
        <v>3</v>
      </c>
      <c r="E302" s="17"/>
      <c r="F302" s="16" t="s">
        <v>2</v>
      </c>
      <c r="G302" s="17"/>
      <c r="H302" s="16" t="s">
        <v>2</v>
      </c>
      <c r="I302" s="17"/>
      <c r="J302" s="16" t="s">
        <v>2</v>
      </c>
      <c r="K302" s="9"/>
      <c r="L302" s="16" t="s">
        <v>2</v>
      </c>
      <c r="M302" s="17"/>
      <c r="N302" s="16" t="s">
        <v>2</v>
      </c>
      <c r="O302" s="17"/>
      <c r="P302" s="16" t="s">
        <v>2</v>
      </c>
      <c r="Q302" s="17"/>
      <c r="R302" s="16" t="s">
        <v>2</v>
      </c>
      <c r="S302" s="17"/>
      <c r="T302" s="16" t="s">
        <v>2</v>
      </c>
      <c r="U302" s="17"/>
      <c r="V302" s="16" t="s">
        <v>2</v>
      </c>
      <c r="W302" s="17"/>
      <c r="X302" s="16" t="s">
        <v>2</v>
      </c>
      <c r="Y302" s="17"/>
      <c r="Z302" s="16" t="s">
        <v>2</v>
      </c>
      <c r="AA302" s="17"/>
      <c r="AB302" s="16" t="s">
        <v>2</v>
      </c>
      <c r="AC302" s="17"/>
      <c r="AD302" s="16" t="s">
        <v>2</v>
      </c>
      <c r="AE302" s="17"/>
      <c r="AF302" s="16" t="s">
        <v>2</v>
      </c>
      <c r="AG302" s="17"/>
      <c r="AH302" s="16" t="s">
        <v>2</v>
      </c>
      <c r="AI302" s="17"/>
      <c r="AJ302" s="16" t="s">
        <v>2</v>
      </c>
      <c r="AK302" s="17"/>
      <c r="AL302" s="16" t="s">
        <v>2</v>
      </c>
      <c r="AM302" s="17"/>
      <c r="AN302" s="16">
        <v>10</v>
      </c>
      <c r="AO302" s="17"/>
      <c r="AP302" s="16" t="s">
        <v>2</v>
      </c>
      <c r="AQ302" s="17"/>
      <c r="AR302" s="16" t="s">
        <v>2</v>
      </c>
      <c r="AS302" s="17"/>
      <c r="AT302" s="16">
        <v>1</v>
      </c>
      <c r="AU302" s="17"/>
      <c r="AV302" s="16" t="s">
        <v>2</v>
      </c>
      <c r="AW302" s="17"/>
      <c r="AX302" s="16" t="s">
        <v>2</v>
      </c>
    </row>
    <row r="303" spans="2:53" s="8" customFormat="1">
      <c r="B303" s="14"/>
      <c r="C303" s="15">
        <v>2020</v>
      </c>
      <c r="D303" s="16">
        <v>48</v>
      </c>
      <c r="E303" s="17"/>
      <c r="F303" s="16" t="s">
        <v>2</v>
      </c>
      <c r="G303" s="17"/>
      <c r="H303" s="16" t="s">
        <v>2</v>
      </c>
      <c r="I303" s="17"/>
      <c r="J303" s="16" t="s">
        <v>2</v>
      </c>
      <c r="K303" s="9"/>
      <c r="L303" s="16" t="s">
        <v>2</v>
      </c>
      <c r="M303" s="17"/>
      <c r="N303" s="16" t="s">
        <v>2</v>
      </c>
      <c r="O303" s="17"/>
      <c r="P303" s="16" t="s">
        <v>2</v>
      </c>
      <c r="Q303" s="17"/>
      <c r="R303" s="16" t="s">
        <v>2</v>
      </c>
      <c r="S303" s="17"/>
      <c r="T303" s="16" t="s">
        <v>2</v>
      </c>
      <c r="U303" s="17"/>
      <c r="V303" s="16" t="s">
        <v>2</v>
      </c>
      <c r="W303" s="17"/>
      <c r="X303" s="16" t="s">
        <v>2</v>
      </c>
      <c r="Y303" s="17"/>
      <c r="Z303" s="16" t="s">
        <v>2</v>
      </c>
      <c r="AA303" s="17"/>
      <c r="AB303" s="16" t="s">
        <v>2</v>
      </c>
      <c r="AC303" s="17"/>
      <c r="AD303" s="16" t="s">
        <v>2</v>
      </c>
      <c r="AE303" s="17"/>
      <c r="AF303" s="16" t="s">
        <v>2</v>
      </c>
      <c r="AG303" s="17"/>
      <c r="AH303" s="16" t="s">
        <v>2</v>
      </c>
      <c r="AI303" s="17"/>
      <c r="AJ303" s="16" t="s">
        <v>2</v>
      </c>
      <c r="AK303" s="17"/>
      <c r="AL303" s="16" t="s">
        <v>2</v>
      </c>
      <c r="AM303" s="17"/>
      <c r="AN303" s="16">
        <v>13</v>
      </c>
      <c r="AO303" s="17"/>
      <c r="AP303" s="16" t="s">
        <v>2</v>
      </c>
      <c r="AQ303" s="17"/>
      <c r="AR303" s="16" t="s">
        <v>2</v>
      </c>
      <c r="AS303" s="17"/>
      <c r="AT303" s="16" t="s">
        <v>2</v>
      </c>
      <c r="AU303" s="17"/>
      <c r="AV303" s="16" t="s">
        <v>2</v>
      </c>
      <c r="AW303" s="17"/>
      <c r="AX303" s="16" t="s">
        <v>2</v>
      </c>
    </row>
    <row r="304" spans="2:53" s="8" customFormat="1">
      <c r="B304" s="14"/>
      <c r="C304" s="15">
        <v>2021</v>
      </c>
      <c r="D304" s="16">
        <v>2</v>
      </c>
      <c r="E304" s="16"/>
      <c r="F304" s="16" t="s">
        <v>2</v>
      </c>
      <c r="G304" s="16"/>
      <c r="H304" s="16" t="s">
        <v>2</v>
      </c>
      <c r="I304" s="16"/>
      <c r="J304" s="16" t="s">
        <v>2</v>
      </c>
      <c r="K304" s="10"/>
      <c r="L304" s="16" t="s">
        <v>2</v>
      </c>
      <c r="M304" s="16"/>
      <c r="N304" s="16" t="s">
        <v>2</v>
      </c>
      <c r="O304" s="16"/>
      <c r="P304" s="16" t="s">
        <v>2</v>
      </c>
      <c r="Q304" s="16"/>
      <c r="R304" s="16" t="s">
        <v>2</v>
      </c>
      <c r="S304" s="16"/>
      <c r="T304" s="16" t="s">
        <v>2</v>
      </c>
      <c r="U304" s="16"/>
      <c r="V304" s="16" t="s">
        <v>2</v>
      </c>
      <c r="W304" s="16"/>
      <c r="X304" s="16" t="s">
        <v>2</v>
      </c>
      <c r="Y304" s="16"/>
      <c r="Z304" s="16" t="s">
        <v>2</v>
      </c>
      <c r="AA304" s="16"/>
      <c r="AB304" s="16" t="s">
        <v>2</v>
      </c>
      <c r="AC304" s="16"/>
      <c r="AD304" s="16" t="s">
        <v>2</v>
      </c>
      <c r="AE304" s="16"/>
      <c r="AF304" s="16" t="s">
        <v>2</v>
      </c>
      <c r="AG304" s="16"/>
      <c r="AH304" s="16" t="s">
        <v>2</v>
      </c>
      <c r="AI304" s="16"/>
      <c r="AJ304" s="16" t="s">
        <v>2</v>
      </c>
      <c r="AK304" s="16"/>
      <c r="AL304" s="16" t="s">
        <v>2</v>
      </c>
      <c r="AM304" s="16"/>
      <c r="AN304" s="16">
        <v>7</v>
      </c>
      <c r="AO304" s="16"/>
      <c r="AP304" s="16" t="s">
        <v>2</v>
      </c>
      <c r="AQ304" s="16"/>
      <c r="AR304" s="16" t="s">
        <v>2</v>
      </c>
      <c r="AS304" s="16"/>
      <c r="AT304" s="16">
        <v>1</v>
      </c>
      <c r="AU304" s="16"/>
      <c r="AV304" s="16" t="s">
        <v>2</v>
      </c>
      <c r="AW304" s="16"/>
      <c r="AX304" s="16" t="s">
        <v>2</v>
      </c>
    </row>
    <row r="305" spans="2:53" s="8" customFormat="1">
      <c r="B305" s="74" t="s">
        <v>87</v>
      </c>
      <c r="C305" s="15">
        <v>2018</v>
      </c>
      <c r="D305" s="16" t="s">
        <v>2</v>
      </c>
      <c r="E305" s="17"/>
      <c r="F305" s="16" t="s">
        <v>2</v>
      </c>
      <c r="G305" s="17"/>
      <c r="H305" s="16" t="s">
        <v>2</v>
      </c>
      <c r="I305" s="17"/>
      <c r="J305" s="16" t="s">
        <v>2</v>
      </c>
      <c r="K305" s="9"/>
      <c r="L305" s="16" t="s">
        <v>2</v>
      </c>
      <c r="M305" s="17"/>
      <c r="N305" s="16" t="s">
        <v>2</v>
      </c>
      <c r="O305" s="17"/>
      <c r="P305" s="16" t="s">
        <v>2</v>
      </c>
      <c r="Q305" s="17"/>
      <c r="R305" s="16" t="s">
        <v>2</v>
      </c>
      <c r="S305" s="17"/>
      <c r="T305" s="16" t="s">
        <v>2</v>
      </c>
      <c r="U305" s="17"/>
      <c r="V305" s="16" t="s">
        <v>2</v>
      </c>
      <c r="W305" s="17"/>
      <c r="X305" s="16" t="s">
        <v>2</v>
      </c>
      <c r="Y305" s="17"/>
      <c r="Z305" s="16" t="s">
        <v>2</v>
      </c>
      <c r="AA305" s="17"/>
      <c r="AB305" s="16" t="s">
        <v>2</v>
      </c>
      <c r="AC305" s="17"/>
      <c r="AD305" s="16" t="s">
        <v>2</v>
      </c>
      <c r="AE305" s="17"/>
      <c r="AF305" s="16" t="s">
        <v>2</v>
      </c>
      <c r="AG305" s="17"/>
      <c r="AH305" s="16" t="s">
        <v>2</v>
      </c>
      <c r="AI305" s="17"/>
      <c r="AJ305" s="16" t="s">
        <v>2</v>
      </c>
      <c r="AK305" s="17"/>
      <c r="AL305" s="16" t="s">
        <v>2</v>
      </c>
      <c r="AM305" s="17"/>
      <c r="AN305" s="16" t="s">
        <v>2</v>
      </c>
      <c r="AO305" s="17"/>
      <c r="AP305" s="16" t="s">
        <v>2</v>
      </c>
      <c r="AQ305" s="17"/>
      <c r="AR305" s="16">
        <v>4</v>
      </c>
      <c r="AS305" s="17"/>
      <c r="AT305" s="16" t="s">
        <v>2</v>
      </c>
      <c r="AU305" s="17"/>
      <c r="AV305" s="16" t="s">
        <v>2</v>
      </c>
      <c r="AW305" s="17"/>
      <c r="AX305" s="16" t="s">
        <v>2</v>
      </c>
    </row>
    <row r="306" spans="2:53" s="8" customFormat="1">
      <c r="B306" s="14"/>
      <c r="C306" s="15">
        <v>2019</v>
      </c>
      <c r="D306" s="16" t="s">
        <v>2</v>
      </c>
      <c r="E306" s="17"/>
      <c r="F306" s="16" t="s">
        <v>2</v>
      </c>
      <c r="G306" s="17"/>
      <c r="H306" s="16" t="s">
        <v>2</v>
      </c>
      <c r="I306" s="17"/>
      <c r="J306" s="16">
        <v>3</v>
      </c>
      <c r="K306" s="9"/>
      <c r="L306" s="16" t="s">
        <v>2</v>
      </c>
      <c r="M306" s="19" t="s">
        <v>24</v>
      </c>
      <c r="N306" s="16" t="s">
        <v>2</v>
      </c>
      <c r="O306" s="17"/>
      <c r="P306" s="16" t="s">
        <v>2</v>
      </c>
      <c r="Q306" s="17"/>
      <c r="R306" s="16" t="s">
        <v>2</v>
      </c>
      <c r="S306" s="17"/>
      <c r="T306" s="16" t="s">
        <v>2</v>
      </c>
      <c r="U306" s="17"/>
      <c r="V306" s="16" t="s">
        <v>2</v>
      </c>
      <c r="W306" s="17"/>
      <c r="X306" s="16" t="s">
        <v>2</v>
      </c>
      <c r="Y306" s="17"/>
      <c r="Z306" s="16" t="s">
        <v>2</v>
      </c>
      <c r="AA306" s="17"/>
      <c r="AB306" s="16" t="s">
        <v>2</v>
      </c>
      <c r="AC306" s="17"/>
      <c r="AD306" s="16" t="s">
        <v>2</v>
      </c>
      <c r="AE306" s="17"/>
      <c r="AF306" s="16" t="s">
        <v>2</v>
      </c>
      <c r="AG306" s="17"/>
      <c r="AH306" s="16" t="s">
        <v>2</v>
      </c>
      <c r="AI306" s="17"/>
      <c r="AJ306" s="16" t="s">
        <v>2</v>
      </c>
      <c r="AK306" s="17"/>
      <c r="AL306" s="16" t="s">
        <v>2</v>
      </c>
      <c r="AM306" s="17"/>
      <c r="AN306" s="16">
        <v>1</v>
      </c>
      <c r="AO306" s="17"/>
      <c r="AP306" s="16" t="s">
        <v>2</v>
      </c>
      <c r="AQ306" s="17"/>
      <c r="AR306" s="16" t="s">
        <v>2</v>
      </c>
      <c r="AS306" s="17"/>
      <c r="AT306" s="16" t="s">
        <v>2</v>
      </c>
      <c r="AU306" s="17"/>
      <c r="AV306" s="16" t="s">
        <v>2</v>
      </c>
      <c r="AW306" s="19" t="s">
        <v>24</v>
      </c>
      <c r="AX306" s="16" t="s">
        <v>2</v>
      </c>
    </row>
    <row r="307" spans="2:53" s="8" customFormat="1">
      <c r="B307" s="14"/>
      <c r="C307" s="15">
        <v>2020</v>
      </c>
      <c r="D307" s="16" t="s">
        <v>2</v>
      </c>
      <c r="E307" s="17"/>
      <c r="F307" s="16" t="s">
        <v>2</v>
      </c>
      <c r="G307" s="17"/>
      <c r="H307" s="16" t="s">
        <v>2</v>
      </c>
      <c r="I307" s="17"/>
      <c r="J307" s="16" t="s">
        <v>2</v>
      </c>
      <c r="K307" s="9"/>
      <c r="L307" s="16" t="s">
        <v>2</v>
      </c>
      <c r="M307" s="17"/>
      <c r="N307" s="16" t="s">
        <v>2</v>
      </c>
      <c r="O307" s="17"/>
      <c r="P307" s="16" t="s">
        <v>2</v>
      </c>
      <c r="Q307" s="17"/>
      <c r="R307" s="16" t="s">
        <v>2</v>
      </c>
      <c r="S307" s="17"/>
      <c r="T307" s="16" t="s">
        <v>2</v>
      </c>
      <c r="U307" s="17"/>
      <c r="V307" s="16" t="s">
        <v>2</v>
      </c>
      <c r="W307" s="17"/>
      <c r="X307" s="16" t="s">
        <v>2</v>
      </c>
      <c r="Y307" s="17"/>
      <c r="Z307" s="16" t="s">
        <v>2</v>
      </c>
      <c r="AA307" s="17"/>
      <c r="AB307" s="16" t="s">
        <v>2</v>
      </c>
      <c r="AC307" s="17"/>
      <c r="AD307" s="16" t="s">
        <v>2</v>
      </c>
      <c r="AE307" s="17"/>
      <c r="AF307" s="16" t="s">
        <v>2</v>
      </c>
      <c r="AG307" s="17"/>
      <c r="AH307" s="16" t="s">
        <v>2</v>
      </c>
      <c r="AI307" s="17"/>
      <c r="AJ307" s="16" t="s">
        <v>2</v>
      </c>
      <c r="AK307" s="17"/>
      <c r="AL307" s="16" t="s">
        <v>2</v>
      </c>
      <c r="AM307" s="17"/>
      <c r="AN307" s="16" t="s">
        <v>3</v>
      </c>
      <c r="AO307" s="17"/>
      <c r="AP307" s="16" t="s">
        <v>2</v>
      </c>
      <c r="AQ307" s="17"/>
      <c r="AR307" s="16" t="s">
        <v>2</v>
      </c>
      <c r="AS307" s="17"/>
      <c r="AT307" s="16" t="s">
        <v>2</v>
      </c>
      <c r="AU307" s="17"/>
      <c r="AV307" s="16" t="s">
        <v>2</v>
      </c>
      <c r="AW307" s="17"/>
      <c r="AX307" s="16" t="s">
        <v>2</v>
      </c>
    </row>
    <row r="308" spans="2:53" s="3" customFormat="1">
      <c r="B308" s="74" t="s">
        <v>86</v>
      </c>
      <c r="C308" s="15">
        <v>2017</v>
      </c>
      <c r="D308" s="16" t="s">
        <v>2</v>
      </c>
      <c r="E308" s="17"/>
      <c r="F308" s="16" t="s">
        <v>2</v>
      </c>
      <c r="G308" s="17"/>
      <c r="H308" s="16" t="s">
        <v>2</v>
      </c>
      <c r="I308" s="17"/>
      <c r="J308" s="16" t="s">
        <v>2</v>
      </c>
      <c r="K308" s="9"/>
      <c r="L308" s="16" t="s">
        <v>2</v>
      </c>
      <c r="M308" s="17"/>
      <c r="N308" s="16" t="s">
        <v>2</v>
      </c>
      <c r="O308" s="17"/>
      <c r="P308" s="16" t="s">
        <v>2</v>
      </c>
      <c r="Q308" s="17"/>
      <c r="R308" s="16" t="s">
        <v>2</v>
      </c>
      <c r="S308" s="17"/>
      <c r="T308" s="16" t="s">
        <v>2</v>
      </c>
      <c r="U308" s="17"/>
      <c r="V308" s="16" t="s">
        <v>2</v>
      </c>
      <c r="W308" s="17"/>
      <c r="X308" s="16" t="s">
        <v>2</v>
      </c>
      <c r="Y308" s="17"/>
      <c r="Z308" s="16" t="s">
        <v>2</v>
      </c>
      <c r="AA308" s="17"/>
      <c r="AB308" s="16" t="s">
        <v>2</v>
      </c>
      <c r="AC308" s="17"/>
      <c r="AD308" s="16" t="s">
        <v>2</v>
      </c>
      <c r="AE308" s="17"/>
      <c r="AF308" s="16" t="s">
        <v>2</v>
      </c>
      <c r="AG308" s="17"/>
      <c r="AH308" s="16" t="s">
        <v>2</v>
      </c>
      <c r="AI308" s="17"/>
      <c r="AJ308" s="16" t="s">
        <v>2</v>
      </c>
      <c r="AK308" s="17"/>
      <c r="AL308" s="16" t="s">
        <v>2</v>
      </c>
      <c r="AM308" s="17"/>
      <c r="AN308" s="16" t="s">
        <v>2</v>
      </c>
      <c r="AO308" s="17"/>
      <c r="AP308" s="16" t="s">
        <v>2</v>
      </c>
      <c r="AQ308" s="17"/>
      <c r="AR308" s="16" t="s">
        <v>2</v>
      </c>
      <c r="AS308" s="17"/>
      <c r="AT308" s="16" t="s">
        <v>2</v>
      </c>
      <c r="AU308" s="17"/>
      <c r="AV308" s="16" t="s">
        <v>3</v>
      </c>
      <c r="AW308" s="17"/>
      <c r="AX308" s="16">
        <v>6</v>
      </c>
      <c r="AY308" s="8"/>
      <c r="AZ308" s="8"/>
      <c r="BA308" s="8"/>
    </row>
    <row r="309" spans="2:53" s="3" customFormat="1">
      <c r="B309" s="14"/>
      <c r="C309" s="15">
        <v>2020</v>
      </c>
      <c r="D309" s="16" t="s">
        <v>2</v>
      </c>
      <c r="E309" s="17"/>
      <c r="F309" s="16" t="s">
        <v>2</v>
      </c>
      <c r="G309" s="17"/>
      <c r="H309" s="16" t="s">
        <v>2</v>
      </c>
      <c r="I309" s="17"/>
      <c r="J309" s="16" t="s">
        <v>2</v>
      </c>
      <c r="K309" s="91"/>
      <c r="L309" s="16" t="s">
        <v>2</v>
      </c>
      <c r="M309" s="17"/>
      <c r="N309" s="16" t="s">
        <v>2</v>
      </c>
      <c r="O309" s="17"/>
      <c r="P309" s="16" t="s">
        <v>2</v>
      </c>
      <c r="Q309" s="17"/>
      <c r="R309" s="16" t="s">
        <v>2</v>
      </c>
      <c r="S309" s="17"/>
      <c r="T309" s="16" t="s">
        <v>2</v>
      </c>
      <c r="U309" s="17"/>
      <c r="V309" s="16" t="s">
        <v>2</v>
      </c>
      <c r="W309" s="17"/>
      <c r="X309" s="16" t="s">
        <v>2</v>
      </c>
      <c r="Y309" s="17"/>
      <c r="Z309" s="16" t="s">
        <v>2</v>
      </c>
      <c r="AA309" s="17"/>
      <c r="AB309" s="16" t="s">
        <v>2</v>
      </c>
      <c r="AC309" s="17"/>
      <c r="AD309" s="16" t="s">
        <v>2</v>
      </c>
      <c r="AE309" s="17"/>
      <c r="AF309" s="16" t="s">
        <v>2</v>
      </c>
      <c r="AG309" s="17"/>
      <c r="AH309" s="16" t="s">
        <v>2</v>
      </c>
      <c r="AI309" s="17"/>
      <c r="AJ309" s="16" t="s">
        <v>2</v>
      </c>
      <c r="AK309" s="17"/>
      <c r="AL309" s="16" t="s">
        <v>2</v>
      </c>
      <c r="AM309" s="17"/>
      <c r="AN309" s="16" t="s">
        <v>2</v>
      </c>
      <c r="AO309" s="17"/>
      <c r="AP309" s="16" t="s">
        <v>2</v>
      </c>
      <c r="AQ309" s="17"/>
      <c r="AR309" s="16" t="s">
        <v>2</v>
      </c>
      <c r="AS309" s="17"/>
      <c r="AT309" s="16" t="s">
        <v>2</v>
      </c>
      <c r="AU309" s="17"/>
      <c r="AV309" s="16" t="s">
        <v>3</v>
      </c>
      <c r="AW309" s="17"/>
      <c r="AX309" s="16" t="s">
        <v>2</v>
      </c>
      <c r="AY309" s="8"/>
      <c r="AZ309" s="8"/>
      <c r="BA309" s="8"/>
    </row>
    <row r="310" spans="2:53" s="8" customFormat="1">
      <c r="B310" s="14"/>
      <c r="C310" s="15">
        <v>2021</v>
      </c>
      <c r="D310" s="16" t="s">
        <v>2</v>
      </c>
      <c r="E310" s="16"/>
      <c r="F310" s="16" t="s">
        <v>2</v>
      </c>
      <c r="G310" s="16"/>
      <c r="H310" s="16" t="s">
        <v>2</v>
      </c>
      <c r="I310" s="16"/>
      <c r="J310" s="16" t="s">
        <v>2</v>
      </c>
      <c r="K310" s="9"/>
      <c r="L310" s="16" t="s">
        <v>3</v>
      </c>
      <c r="M310" s="16"/>
      <c r="N310" s="16" t="s">
        <v>2</v>
      </c>
      <c r="O310" s="16"/>
      <c r="P310" s="16" t="s">
        <v>2</v>
      </c>
      <c r="Q310" s="16"/>
      <c r="R310" s="16" t="s">
        <v>2</v>
      </c>
      <c r="S310" s="16"/>
      <c r="T310" s="16" t="s">
        <v>2</v>
      </c>
      <c r="U310" s="16"/>
      <c r="V310" s="16" t="s">
        <v>2</v>
      </c>
      <c r="W310" s="16"/>
      <c r="X310" s="16" t="s">
        <v>2</v>
      </c>
      <c r="Y310" s="16"/>
      <c r="Z310" s="16" t="s">
        <v>2</v>
      </c>
      <c r="AA310" s="16"/>
      <c r="AB310" s="16" t="s">
        <v>2</v>
      </c>
      <c r="AC310" s="16"/>
      <c r="AD310" s="16" t="s">
        <v>2</v>
      </c>
      <c r="AE310" s="16"/>
      <c r="AF310" s="16" t="s">
        <v>2</v>
      </c>
      <c r="AG310" s="16"/>
      <c r="AH310" s="16" t="s">
        <v>2</v>
      </c>
      <c r="AI310" s="16"/>
      <c r="AJ310" s="16" t="s">
        <v>2</v>
      </c>
      <c r="AK310" s="16"/>
      <c r="AL310" s="16" t="s">
        <v>2</v>
      </c>
      <c r="AM310" s="16"/>
      <c r="AN310" s="16" t="s">
        <v>2</v>
      </c>
      <c r="AO310" s="16"/>
      <c r="AP310" s="16" t="s">
        <v>2</v>
      </c>
      <c r="AQ310" s="16"/>
      <c r="AR310" s="16" t="s">
        <v>2</v>
      </c>
      <c r="AS310" s="16"/>
      <c r="AT310" s="16" t="s">
        <v>2</v>
      </c>
      <c r="AU310" s="16"/>
      <c r="AV310" s="16" t="s">
        <v>2</v>
      </c>
      <c r="AW310" s="16"/>
      <c r="AX310" s="16" t="s">
        <v>2</v>
      </c>
    </row>
    <row r="311" spans="2:53" s="8" customFormat="1">
      <c r="B311" s="74" t="s">
        <v>89</v>
      </c>
      <c r="C311" s="15">
        <v>2018</v>
      </c>
      <c r="D311" s="16" t="s">
        <v>2</v>
      </c>
      <c r="E311" s="17"/>
      <c r="F311" s="16" t="s">
        <v>2</v>
      </c>
      <c r="G311" s="17"/>
      <c r="H311" s="16" t="s">
        <v>2</v>
      </c>
      <c r="I311" s="17"/>
      <c r="J311" s="16" t="s">
        <v>2</v>
      </c>
      <c r="K311" s="9"/>
      <c r="L311" s="16" t="s">
        <v>2</v>
      </c>
      <c r="M311" s="17"/>
      <c r="N311" s="16" t="s">
        <v>2</v>
      </c>
      <c r="O311" s="17"/>
      <c r="P311" s="16" t="s">
        <v>2</v>
      </c>
      <c r="Q311" s="17"/>
      <c r="R311" s="16" t="s">
        <v>2</v>
      </c>
      <c r="S311" s="17"/>
      <c r="T311" s="16" t="s">
        <v>2</v>
      </c>
      <c r="U311" s="17"/>
      <c r="V311" s="16" t="s">
        <v>2</v>
      </c>
      <c r="W311" s="17"/>
      <c r="X311" s="16" t="s">
        <v>2</v>
      </c>
      <c r="Y311" s="17"/>
      <c r="Z311" s="16" t="s">
        <v>2</v>
      </c>
      <c r="AA311" s="17"/>
      <c r="AB311" s="16" t="s">
        <v>2</v>
      </c>
      <c r="AC311" s="17"/>
      <c r="AD311" s="16" t="s">
        <v>2</v>
      </c>
      <c r="AE311" s="17"/>
      <c r="AF311" s="16" t="s">
        <v>2</v>
      </c>
      <c r="AG311" s="17"/>
      <c r="AH311" s="16" t="s">
        <v>2</v>
      </c>
      <c r="AI311" s="17"/>
      <c r="AJ311" s="16" t="s">
        <v>2</v>
      </c>
      <c r="AK311" s="17"/>
      <c r="AL311" s="16" t="s">
        <v>2</v>
      </c>
      <c r="AM311" s="17"/>
      <c r="AN311" s="16" t="s">
        <v>2</v>
      </c>
      <c r="AO311" s="17"/>
      <c r="AP311" s="16" t="s">
        <v>2</v>
      </c>
      <c r="AQ311" s="17"/>
      <c r="AR311" s="16" t="s">
        <v>2</v>
      </c>
      <c r="AS311" s="17"/>
      <c r="AT311" s="16">
        <v>18</v>
      </c>
      <c r="AU311" s="17"/>
      <c r="AV311" s="16" t="s">
        <v>2</v>
      </c>
      <c r="AW311" s="17"/>
      <c r="AX311" s="16" t="s">
        <v>2</v>
      </c>
    </row>
    <row r="312" spans="2:53" s="8" customFormat="1">
      <c r="B312" s="14"/>
      <c r="C312" s="15">
        <v>2019</v>
      </c>
      <c r="D312" s="16" t="s">
        <v>2</v>
      </c>
      <c r="E312" s="17"/>
      <c r="F312" s="16" t="s">
        <v>2</v>
      </c>
      <c r="G312" s="17"/>
      <c r="H312" s="16" t="s">
        <v>2</v>
      </c>
      <c r="I312" s="17"/>
      <c r="J312" s="16" t="s">
        <v>3</v>
      </c>
      <c r="K312" s="91"/>
      <c r="L312" s="16" t="s">
        <v>2</v>
      </c>
      <c r="M312" s="17"/>
      <c r="N312" s="16" t="s">
        <v>2</v>
      </c>
      <c r="O312" s="17"/>
      <c r="P312" s="16" t="s">
        <v>2</v>
      </c>
      <c r="Q312" s="17"/>
      <c r="R312" s="16" t="s">
        <v>2</v>
      </c>
      <c r="S312" s="17"/>
      <c r="T312" s="16" t="s">
        <v>2</v>
      </c>
      <c r="U312" s="17"/>
      <c r="V312" s="16" t="s">
        <v>2</v>
      </c>
      <c r="W312" s="17"/>
      <c r="X312" s="16" t="s">
        <v>2</v>
      </c>
      <c r="Y312" s="17"/>
      <c r="Z312" s="16" t="s">
        <v>2</v>
      </c>
      <c r="AA312" s="17"/>
      <c r="AB312" s="16" t="s">
        <v>2</v>
      </c>
      <c r="AC312" s="17"/>
      <c r="AD312" s="16" t="s">
        <v>2</v>
      </c>
      <c r="AE312" s="17"/>
      <c r="AF312" s="16" t="s">
        <v>2</v>
      </c>
      <c r="AG312" s="17"/>
      <c r="AH312" s="16">
        <v>9</v>
      </c>
      <c r="AI312" s="17"/>
      <c r="AJ312" s="16" t="s">
        <v>2</v>
      </c>
      <c r="AK312" s="17"/>
      <c r="AL312" s="16" t="s">
        <v>2</v>
      </c>
      <c r="AM312" s="17"/>
      <c r="AN312" s="16">
        <v>78</v>
      </c>
      <c r="AO312" s="17"/>
      <c r="AP312" s="16">
        <v>1</v>
      </c>
      <c r="AQ312" s="17"/>
      <c r="AR312" s="16" t="s">
        <v>2</v>
      </c>
      <c r="AS312" s="17"/>
      <c r="AT312" s="16" t="s">
        <v>2</v>
      </c>
      <c r="AU312" s="17"/>
      <c r="AV312" s="16" t="s">
        <v>2</v>
      </c>
      <c r="AW312" s="17"/>
      <c r="AX312" s="16">
        <v>3</v>
      </c>
    </row>
    <row r="313" spans="2:53" s="8" customFormat="1">
      <c r="B313" s="14"/>
      <c r="C313" s="15">
        <v>2020</v>
      </c>
      <c r="D313" s="16" t="s">
        <v>2</v>
      </c>
      <c r="E313" s="17"/>
      <c r="F313" s="16" t="s">
        <v>2</v>
      </c>
      <c r="G313" s="17"/>
      <c r="H313" s="16" t="s">
        <v>2</v>
      </c>
      <c r="I313" s="17"/>
      <c r="J313" s="16" t="s">
        <v>3</v>
      </c>
      <c r="K313" s="9"/>
      <c r="L313" s="16">
        <v>20</v>
      </c>
      <c r="M313" s="17"/>
      <c r="N313" s="16" t="s">
        <v>2</v>
      </c>
      <c r="O313" s="16"/>
      <c r="P313" s="16" t="s">
        <v>2</v>
      </c>
      <c r="Q313" s="16"/>
      <c r="R313" s="16" t="s">
        <v>2</v>
      </c>
      <c r="S313" s="16"/>
      <c r="T313" s="16" t="s">
        <v>2</v>
      </c>
      <c r="U313" s="16"/>
      <c r="V313" s="16" t="s">
        <v>2</v>
      </c>
      <c r="W313" s="16"/>
      <c r="X313" s="16" t="s">
        <v>2</v>
      </c>
      <c r="Y313" s="16"/>
      <c r="Z313" s="16" t="s">
        <v>2</v>
      </c>
      <c r="AA313" s="16"/>
      <c r="AB313" s="16" t="s">
        <v>2</v>
      </c>
      <c r="AC313" s="16"/>
      <c r="AD313" s="16" t="s">
        <v>2</v>
      </c>
      <c r="AE313" s="16"/>
      <c r="AF313" s="16" t="s">
        <v>2</v>
      </c>
      <c r="AG313" s="16"/>
      <c r="AH313" s="16" t="s">
        <v>2</v>
      </c>
      <c r="AI313" s="16"/>
      <c r="AJ313" s="16" t="s">
        <v>2</v>
      </c>
      <c r="AK313" s="16"/>
      <c r="AL313" s="16" t="s">
        <v>2</v>
      </c>
      <c r="AM313" s="16"/>
      <c r="AN313" s="16" t="s">
        <v>2</v>
      </c>
      <c r="AO313" s="16"/>
      <c r="AP313" s="16" t="s">
        <v>2</v>
      </c>
      <c r="AQ313" s="16"/>
      <c r="AR313" s="16" t="s">
        <v>2</v>
      </c>
      <c r="AS313" s="17"/>
      <c r="AT313" s="16">
        <v>9</v>
      </c>
      <c r="AU313" s="17"/>
      <c r="AV313" s="16">
        <v>27</v>
      </c>
      <c r="AW313" s="17"/>
      <c r="AX313" s="16"/>
    </row>
    <row r="314" spans="2:53" s="8" customFormat="1">
      <c r="B314" s="14"/>
      <c r="C314" s="15">
        <v>2021</v>
      </c>
      <c r="D314" s="16" t="s">
        <v>2</v>
      </c>
      <c r="E314" s="16"/>
      <c r="F314" s="16" t="s">
        <v>2</v>
      </c>
      <c r="G314" s="16"/>
      <c r="H314" s="16" t="s">
        <v>2</v>
      </c>
      <c r="I314" s="16"/>
      <c r="J314" s="16" t="s">
        <v>2</v>
      </c>
      <c r="K314" s="9"/>
      <c r="L314" s="16" t="s">
        <v>2</v>
      </c>
      <c r="M314" s="16"/>
      <c r="N314" s="16" t="s">
        <v>2</v>
      </c>
      <c r="O314" s="16"/>
      <c r="P314" s="16" t="s">
        <v>2</v>
      </c>
      <c r="Q314" s="16"/>
      <c r="R314" s="16" t="s">
        <v>2</v>
      </c>
      <c r="S314" s="16"/>
      <c r="T314" s="16" t="s">
        <v>2</v>
      </c>
      <c r="U314" s="16"/>
      <c r="V314" s="16" t="s">
        <v>2</v>
      </c>
      <c r="W314" s="16"/>
      <c r="X314" s="16" t="s">
        <v>2</v>
      </c>
      <c r="Y314" s="16"/>
      <c r="Z314" s="16" t="s">
        <v>2</v>
      </c>
      <c r="AA314" s="16"/>
      <c r="AB314" s="16" t="s">
        <v>2</v>
      </c>
      <c r="AC314" s="16"/>
      <c r="AD314" s="16" t="s">
        <v>2</v>
      </c>
      <c r="AE314" s="16"/>
      <c r="AF314" s="16" t="s">
        <v>2</v>
      </c>
      <c r="AG314" s="16"/>
      <c r="AH314" s="16" t="s">
        <v>2</v>
      </c>
      <c r="AI314" s="16"/>
      <c r="AJ314" s="16" t="s">
        <v>2</v>
      </c>
      <c r="AK314" s="16"/>
      <c r="AL314" s="16" t="s">
        <v>2</v>
      </c>
      <c r="AM314" s="16"/>
      <c r="AN314" s="16" t="s">
        <v>2</v>
      </c>
      <c r="AO314" s="16"/>
      <c r="AP314" s="16" t="s">
        <v>2</v>
      </c>
      <c r="AQ314" s="16"/>
      <c r="AR314" s="16" t="s">
        <v>2</v>
      </c>
      <c r="AS314" s="16"/>
      <c r="AT314" s="16" t="s">
        <v>2</v>
      </c>
      <c r="AU314" s="16"/>
      <c r="AV314" s="16">
        <v>20</v>
      </c>
      <c r="AW314" s="16"/>
      <c r="AX314" s="16" t="s">
        <v>2</v>
      </c>
    </row>
    <row r="315" spans="2:53" s="3" customFormat="1">
      <c r="B315" s="14" t="s">
        <v>21</v>
      </c>
      <c r="C315" s="15">
        <v>2017</v>
      </c>
      <c r="D315" s="16">
        <v>310</v>
      </c>
      <c r="E315" s="17"/>
      <c r="F315" s="16" t="s">
        <v>2</v>
      </c>
      <c r="G315" s="17"/>
      <c r="H315" s="16" t="s">
        <v>2</v>
      </c>
      <c r="I315" s="17"/>
      <c r="J315" s="16">
        <v>5</v>
      </c>
      <c r="K315" s="9"/>
      <c r="L315" s="16" t="s">
        <v>3</v>
      </c>
      <c r="M315" s="17"/>
      <c r="N315" s="16" t="s">
        <v>2</v>
      </c>
      <c r="O315" s="17"/>
      <c r="P315" s="16" t="s">
        <v>2</v>
      </c>
      <c r="Q315" s="17"/>
      <c r="R315" s="16" t="s">
        <v>2</v>
      </c>
      <c r="S315" s="17"/>
      <c r="T315" s="16" t="s">
        <v>2</v>
      </c>
      <c r="U315" s="17"/>
      <c r="V315" s="16" t="s">
        <v>2</v>
      </c>
      <c r="W315" s="17"/>
      <c r="X315" s="16" t="s">
        <v>2</v>
      </c>
      <c r="Y315" s="17"/>
      <c r="Z315" s="16" t="s">
        <v>2</v>
      </c>
      <c r="AA315" s="17"/>
      <c r="AB315" s="16" t="s">
        <v>2</v>
      </c>
      <c r="AC315" s="17"/>
      <c r="AD315" s="16" t="s">
        <v>2</v>
      </c>
      <c r="AE315" s="17"/>
      <c r="AF315" s="16" t="s">
        <v>2</v>
      </c>
      <c r="AG315" s="17"/>
      <c r="AH315" s="16" t="s">
        <v>2</v>
      </c>
      <c r="AI315" s="17"/>
      <c r="AJ315" s="16" t="s">
        <v>2</v>
      </c>
      <c r="AK315" s="17"/>
      <c r="AL315" s="16" t="s">
        <v>2</v>
      </c>
      <c r="AM315" s="17"/>
      <c r="AN315" s="16">
        <v>1</v>
      </c>
      <c r="AO315" s="17"/>
      <c r="AP315" s="16" t="s">
        <v>2</v>
      </c>
      <c r="AQ315" s="17"/>
      <c r="AR315" s="16">
        <v>12</v>
      </c>
      <c r="AS315" s="17"/>
      <c r="AT315" s="16" t="s">
        <v>3</v>
      </c>
      <c r="AU315" s="17"/>
      <c r="AV315" s="16">
        <v>6</v>
      </c>
      <c r="AW315" s="17"/>
      <c r="AX315" s="16" t="s">
        <v>2</v>
      </c>
      <c r="AY315" s="8"/>
      <c r="AZ315" s="8"/>
      <c r="BA315" s="8"/>
    </row>
    <row r="316" spans="2:53" s="3" customFormat="1">
      <c r="B316" s="14"/>
      <c r="C316" s="15">
        <v>2018</v>
      </c>
      <c r="D316" s="16" t="s">
        <v>2</v>
      </c>
      <c r="E316" s="17"/>
      <c r="F316" s="16" t="s">
        <v>2</v>
      </c>
      <c r="G316" s="17"/>
      <c r="H316" s="16" t="s">
        <v>2</v>
      </c>
      <c r="I316" s="17"/>
      <c r="J316" s="16" t="s">
        <v>2</v>
      </c>
      <c r="K316" s="9"/>
      <c r="L316" s="16" t="s">
        <v>3</v>
      </c>
      <c r="M316" s="17"/>
      <c r="N316" s="16" t="s">
        <v>2</v>
      </c>
      <c r="O316" s="17"/>
      <c r="P316" s="16" t="s">
        <v>3</v>
      </c>
      <c r="Q316" s="17"/>
      <c r="R316" s="16" t="s">
        <v>2</v>
      </c>
      <c r="S316" s="17"/>
      <c r="T316" s="16" t="s">
        <v>2</v>
      </c>
      <c r="U316" s="17"/>
      <c r="V316" s="16" t="s">
        <v>2</v>
      </c>
      <c r="W316" s="17"/>
      <c r="X316" s="16">
        <v>1</v>
      </c>
      <c r="Y316" s="17"/>
      <c r="Z316" s="16" t="s">
        <v>2</v>
      </c>
      <c r="AA316" s="17"/>
      <c r="AB316" s="16" t="s">
        <v>2</v>
      </c>
      <c r="AC316" s="17"/>
      <c r="AD316" s="16" t="s">
        <v>2</v>
      </c>
      <c r="AE316" s="17"/>
      <c r="AF316" s="16" t="s">
        <v>2</v>
      </c>
      <c r="AG316" s="17"/>
      <c r="AH316" s="16" t="s">
        <v>2</v>
      </c>
      <c r="AI316" s="17"/>
      <c r="AJ316" s="16" t="s">
        <v>2</v>
      </c>
      <c r="AK316" s="17"/>
      <c r="AL316" s="16">
        <v>12</v>
      </c>
      <c r="AM316" s="17"/>
      <c r="AN316" s="16" t="s">
        <v>2</v>
      </c>
      <c r="AO316" s="17"/>
      <c r="AP316" s="16" t="s">
        <v>3</v>
      </c>
      <c r="AQ316" s="17"/>
      <c r="AR316" s="16">
        <v>1</v>
      </c>
      <c r="AS316" s="17"/>
      <c r="AT316" s="16" t="s">
        <v>2</v>
      </c>
      <c r="AU316" s="17"/>
      <c r="AV316" s="16">
        <v>3</v>
      </c>
      <c r="AW316" s="17"/>
      <c r="AX316" s="16" t="s">
        <v>2</v>
      </c>
      <c r="AY316" s="8"/>
      <c r="AZ316" s="8"/>
      <c r="BA316" s="8"/>
    </row>
    <row r="317" spans="2:53" s="3" customFormat="1">
      <c r="B317" s="14"/>
      <c r="C317" s="15">
        <v>2019</v>
      </c>
      <c r="D317" s="16">
        <v>20</v>
      </c>
      <c r="E317" s="17"/>
      <c r="F317" s="16" t="s">
        <v>2</v>
      </c>
      <c r="G317" s="17"/>
      <c r="H317" s="16" t="s">
        <v>2</v>
      </c>
      <c r="I317" s="17"/>
      <c r="J317" s="16" t="s">
        <v>2</v>
      </c>
      <c r="K317" s="9"/>
      <c r="L317" s="16" t="s">
        <v>2</v>
      </c>
      <c r="M317" s="19" t="s">
        <v>24</v>
      </c>
      <c r="N317" s="16" t="s">
        <v>2</v>
      </c>
      <c r="O317" s="17"/>
      <c r="P317" s="16" t="s">
        <v>2</v>
      </c>
      <c r="Q317" s="17"/>
      <c r="R317" s="16" t="s">
        <v>2</v>
      </c>
      <c r="S317" s="17"/>
      <c r="T317" s="16" t="s">
        <v>2</v>
      </c>
      <c r="U317" s="17"/>
      <c r="V317" s="16" t="s">
        <v>2</v>
      </c>
      <c r="W317" s="17"/>
      <c r="X317" s="16" t="s">
        <v>2</v>
      </c>
      <c r="Y317" s="17"/>
      <c r="Z317" s="16" t="s">
        <v>2</v>
      </c>
      <c r="AA317" s="17"/>
      <c r="AB317" s="16" t="s">
        <v>2</v>
      </c>
      <c r="AC317" s="17"/>
      <c r="AD317" s="16" t="s">
        <v>2</v>
      </c>
      <c r="AE317" s="17"/>
      <c r="AF317" s="16" t="s">
        <v>2</v>
      </c>
      <c r="AG317" s="17"/>
      <c r="AH317" s="16" t="s">
        <v>2</v>
      </c>
      <c r="AI317" s="17"/>
      <c r="AJ317" s="16" t="s">
        <v>2</v>
      </c>
      <c r="AK317" s="17"/>
      <c r="AL317" s="16" t="s">
        <v>2</v>
      </c>
      <c r="AM317" s="17"/>
      <c r="AN317" s="16" t="s">
        <v>2</v>
      </c>
      <c r="AO317" s="17"/>
      <c r="AP317" s="16" t="s">
        <v>2</v>
      </c>
      <c r="AQ317" s="17"/>
      <c r="AR317" s="16">
        <v>11</v>
      </c>
      <c r="AS317" s="17"/>
      <c r="AT317" s="16">
        <v>1</v>
      </c>
      <c r="AU317" s="17"/>
      <c r="AV317" s="16" t="s">
        <v>3</v>
      </c>
      <c r="AW317" s="19" t="s">
        <v>24</v>
      </c>
      <c r="AX317" s="16" t="s">
        <v>2</v>
      </c>
      <c r="AY317" s="8"/>
      <c r="AZ317" s="8"/>
      <c r="BA317" s="8"/>
    </row>
    <row r="318" spans="2:53" s="3" customFormat="1">
      <c r="B318" s="14"/>
      <c r="C318" s="15">
        <v>2020</v>
      </c>
      <c r="D318" s="16">
        <v>6</v>
      </c>
      <c r="E318" s="17"/>
      <c r="F318" s="16" t="s">
        <v>2</v>
      </c>
      <c r="G318" s="17"/>
      <c r="H318" s="16" t="s">
        <v>2</v>
      </c>
      <c r="I318" s="17"/>
      <c r="J318" s="16" t="s">
        <v>2</v>
      </c>
      <c r="K318" s="9"/>
      <c r="L318" s="16">
        <v>22</v>
      </c>
      <c r="M318" s="17"/>
      <c r="N318" s="16" t="s">
        <v>2</v>
      </c>
      <c r="O318" s="17"/>
      <c r="P318" s="16" t="s">
        <v>2</v>
      </c>
      <c r="Q318" s="17"/>
      <c r="R318" s="16" t="s">
        <v>2</v>
      </c>
      <c r="S318" s="17"/>
      <c r="T318" s="16" t="s">
        <v>2</v>
      </c>
      <c r="U318" s="17"/>
      <c r="V318" s="16" t="s">
        <v>2</v>
      </c>
      <c r="W318" s="17"/>
      <c r="X318" s="16" t="s">
        <v>3</v>
      </c>
      <c r="Y318" s="17"/>
      <c r="Z318" s="16"/>
      <c r="AA318" s="17"/>
      <c r="AB318" s="16">
        <v>7</v>
      </c>
      <c r="AC318" s="17"/>
      <c r="AD318" s="16" t="s">
        <v>3</v>
      </c>
      <c r="AE318" s="17"/>
      <c r="AF318" s="16" t="s">
        <v>2</v>
      </c>
      <c r="AG318" s="17"/>
      <c r="AH318" s="16" t="s">
        <v>2</v>
      </c>
      <c r="AI318" s="17"/>
      <c r="AJ318" s="16"/>
      <c r="AK318" s="17"/>
      <c r="AL318" s="16" t="s">
        <v>3</v>
      </c>
      <c r="AM318" s="17"/>
      <c r="AN318" s="16" t="s">
        <v>2</v>
      </c>
      <c r="AO318" s="17"/>
      <c r="AP318" s="16" t="s">
        <v>2</v>
      </c>
      <c r="AQ318" s="17"/>
      <c r="AR318" s="16">
        <v>7</v>
      </c>
      <c r="AS318" s="17"/>
      <c r="AT318" s="16" t="s">
        <v>2</v>
      </c>
      <c r="AU318" s="17"/>
      <c r="AV318" s="16">
        <v>76</v>
      </c>
      <c r="AW318" s="17"/>
      <c r="AX318" s="16" t="s">
        <v>2</v>
      </c>
      <c r="AY318" s="8"/>
      <c r="AZ318" s="8"/>
      <c r="BA318" s="8"/>
    </row>
    <row r="319" spans="2:53" s="8" customFormat="1">
      <c r="B319" s="14"/>
      <c r="C319" s="15">
        <v>2021</v>
      </c>
      <c r="D319" s="16" t="s">
        <v>2</v>
      </c>
      <c r="E319" s="16"/>
      <c r="F319" s="16" t="s">
        <v>2</v>
      </c>
      <c r="G319" s="16"/>
      <c r="H319" s="16" t="s">
        <v>2</v>
      </c>
      <c r="I319" s="16"/>
      <c r="J319" s="16" t="s">
        <v>2</v>
      </c>
      <c r="K319" s="9"/>
      <c r="L319" s="16" t="s">
        <v>3</v>
      </c>
      <c r="M319" s="16"/>
      <c r="N319" s="16" t="s">
        <v>2</v>
      </c>
      <c r="O319" s="16"/>
      <c r="P319" s="16" t="s">
        <v>3</v>
      </c>
      <c r="Q319" s="16"/>
      <c r="R319" s="16" t="s">
        <v>2</v>
      </c>
      <c r="S319" s="16"/>
      <c r="T319" s="16" t="s">
        <v>2</v>
      </c>
      <c r="U319" s="16"/>
      <c r="V319" s="16" t="s">
        <v>2</v>
      </c>
      <c r="W319" s="16"/>
      <c r="X319" s="16" t="s">
        <v>2</v>
      </c>
      <c r="Y319" s="16"/>
      <c r="Z319" s="16" t="s">
        <v>2</v>
      </c>
      <c r="AA319" s="16"/>
      <c r="AB319" s="16" t="s">
        <v>2</v>
      </c>
      <c r="AC319" s="16"/>
      <c r="AD319" s="16" t="s">
        <v>3</v>
      </c>
      <c r="AE319" s="16"/>
      <c r="AF319" s="16" t="s">
        <v>2</v>
      </c>
      <c r="AG319" s="16"/>
      <c r="AH319" s="16" t="s">
        <v>2</v>
      </c>
      <c r="AI319" s="16"/>
      <c r="AJ319" s="16" t="s">
        <v>2</v>
      </c>
      <c r="AK319" s="16"/>
      <c r="AL319" s="16" t="s">
        <v>2</v>
      </c>
      <c r="AM319" s="16"/>
      <c r="AN319" s="16" t="s">
        <v>2</v>
      </c>
      <c r="AO319" s="16"/>
      <c r="AP319" s="16">
        <v>150</v>
      </c>
      <c r="AQ319" s="16"/>
      <c r="AR319" s="16">
        <v>4</v>
      </c>
      <c r="AS319" s="16"/>
      <c r="AT319" s="16" t="s">
        <v>3</v>
      </c>
      <c r="AU319" s="16"/>
      <c r="AV319" s="16">
        <v>212</v>
      </c>
      <c r="AW319" s="16"/>
      <c r="AX319" s="16" t="s">
        <v>2</v>
      </c>
    </row>
    <row r="320" spans="2:53" customFormat="1">
      <c r="B320" s="98" t="s">
        <v>45</v>
      </c>
      <c r="C320" s="5">
        <v>2017</v>
      </c>
      <c r="D320" s="11">
        <f>SUM(D295,D308,D300,D315)</f>
        <v>329</v>
      </c>
      <c r="E320" s="11"/>
      <c r="F320" s="11">
        <f>SUM(F295,F308,F300,F315)</f>
        <v>0</v>
      </c>
      <c r="G320" s="11"/>
      <c r="H320" s="11">
        <f>SUM(H295,H308,H300,H315)</f>
        <v>0</v>
      </c>
      <c r="I320" s="11"/>
      <c r="J320" s="11">
        <f>SUM(J295,J308,J300,J315)</f>
        <v>5</v>
      </c>
      <c r="K320" s="11"/>
      <c r="L320" s="11">
        <f>SUM(L295,L308,L300,L315)</f>
        <v>3</v>
      </c>
      <c r="M320" s="11"/>
      <c r="N320" s="11">
        <f>SUM(N295,N308,N300,N315)</f>
        <v>0</v>
      </c>
      <c r="O320" s="11"/>
      <c r="P320" s="11">
        <f>SUM(P295,P308,P300,P315)</f>
        <v>0</v>
      </c>
      <c r="Q320" s="11"/>
      <c r="R320" s="11">
        <f>SUM(R295,R308,R300,R315)</f>
        <v>0</v>
      </c>
      <c r="S320" s="11"/>
      <c r="T320" s="11">
        <f>SUM(T295,T308,T300,T315)</f>
        <v>0</v>
      </c>
      <c r="U320" s="11"/>
      <c r="V320" s="11">
        <f>SUM(V295,V308,V300,V315)</f>
        <v>0</v>
      </c>
      <c r="W320" s="11"/>
      <c r="X320" s="11">
        <f>SUM(X295,X308,X300,X315)</f>
        <v>0</v>
      </c>
      <c r="Y320" s="11"/>
      <c r="Z320" s="11">
        <f>SUM(Z295,Z308,Z300,Z315)</f>
        <v>0</v>
      </c>
      <c r="AA320" s="11"/>
      <c r="AB320" s="11">
        <f>SUM(AB295,AB308,AB300,AB315)</f>
        <v>0</v>
      </c>
      <c r="AC320" s="11"/>
      <c r="AD320" s="11">
        <f>SUM(AD295,AD308,AD300,AD315)</f>
        <v>0</v>
      </c>
      <c r="AE320" s="11"/>
      <c r="AF320" s="11">
        <f>SUM(AF295,AF308,AF300,AF315)</f>
        <v>0</v>
      </c>
      <c r="AG320" s="11"/>
      <c r="AH320" s="11">
        <f>SUM(AH295,AH308,AH300,AH315)</f>
        <v>0</v>
      </c>
      <c r="AI320" s="11"/>
      <c r="AJ320" s="11">
        <f>SUM(AJ295,AJ308,AJ300,AJ315)</f>
        <v>0</v>
      </c>
      <c r="AK320" s="11"/>
      <c r="AL320" s="11">
        <f>SUM(AL295,AL308,AL300,AL315)</f>
        <v>0</v>
      </c>
      <c r="AM320" s="11"/>
      <c r="AN320" s="11">
        <f>SUM(AN295,AN308,AN300,AN315)</f>
        <v>2</v>
      </c>
      <c r="AO320" s="11"/>
      <c r="AP320" s="11">
        <f>SUM(AP295,AP308,AP300,AP315)</f>
        <v>0</v>
      </c>
      <c r="AQ320" s="11"/>
      <c r="AR320" s="11">
        <f>SUM(AR295,AR308,AR300,AR315)</f>
        <v>12</v>
      </c>
      <c r="AS320" s="11"/>
      <c r="AT320" s="11">
        <f>SUM(AT295,AT308,AT300,AT315)</f>
        <v>0</v>
      </c>
      <c r="AU320" s="11"/>
      <c r="AV320" s="11">
        <f>SUM(AV295,AV308,AV300,AV315)</f>
        <v>6</v>
      </c>
      <c r="AW320" s="11"/>
      <c r="AX320" s="11">
        <f>SUM(AX295,AX308,AX300,AX315)</f>
        <v>6</v>
      </c>
      <c r="AY320" s="8"/>
      <c r="AZ320" s="8"/>
      <c r="BA320" s="8"/>
    </row>
    <row r="321" spans="2:53" customFormat="1">
      <c r="B321" s="98" t="s">
        <v>45</v>
      </c>
      <c r="C321" s="5">
        <v>2018</v>
      </c>
      <c r="D321" s="11">
        <f>SUM(D299,D296,D305,D301,D311,D316)</f>
        <v>10</v>
      </c>
      <c r="E321" s="11"/>
      <c r="F321" s="11">
        <f>SUM(F299,F296,F305,F301,F311,F316)</f>
        <v>0</v>
      </c>
      <c r="G321" s="11"/>
      <c r="H321" s="11">
        <f>SUM(H299,H296,H305,H301,H311,H316)</f>
        <v>0</v>
      </c>
      <c r="I321" s="11"/>
      <c r="J321" s="11">
        <f>SUM(J299,J296,J305,J301,J311,J316)</f>
        <v>2</v>
      </c>
      <c r="K321" s="12"/>
      <c r="L321" s="11">
        <f>SUM(L299,L296,L305,L301,L311,L316)</f>
        <v>0</v>
      </c>
      <c r="M321" s="11"/>
      <c r="N321" s="11">
        <f>SUM(N299,N296,N305,N301,N311,N316)</f>
        <v>0</v>
      </c>
      <c r="O321" s="11"/>
      <c r="P321" s="11">
        <f>SUM(P299,P296,P305,P301,P311,P316)</f>
        <v>0</v>
      </c>
      <c r="Q321" s="11"/>
      <c r="R321" s="11">
        <f>SUM(R299,R296,R305,R301,R311,R316)</f>
        <v>0</v>
      </c>
      <c r="S321" s="11"/>
      <c r="T321" s="11">
        <f>SUM(T299,T296,T305,T301,T311,T316)</f>
        <v>2000</v>
      </c>
      <c r="U321" s="11"/>
      <c r="V321" s="11">
        <f>SUM(V299,V296,V305,V301,V311,V316)</f>
        <v>0</v>
      </c>
      <c r="W321" s="11"/>
      <c r="X321" s="11">
        <f>SUM(X299,X296,X305,X301,X311,X316)</f>
        <v>1</v>
      </c>
      <c r="Y321" s="11"/>
      <c r="Z321" s="11">
        <f>SUM(Z299,Z296,Z305,Z301,Z311,Z316)</f>
        <v>0</v>
      </c>
      <c r="AA321" s="11"/>
      <c r="AB321" s="11">
        <f>SUM(AB299,AB296,AB305,AB301,AB311,AB316)</f>
        <v>0</v>
      </c>
      <c r="AC321" s="11"/>
      <c r="AD321" s="11">
        <f>SUM(AD299,AD296,AD305,AD301,AD311,AD316)</f>
        <v>0</v>
      </c>
      <c r="AE321" s="11"/>
      <c r="AF321" s="11">
        <f>SUM(AF299,AF296,AF305,AF301,AF311,AF316)</f>
        <v>0</v>
      </c>
      <c r="AG321" s="11"/>
      <c r="AH321" s="11">
        <f>SUM(AH299,AH296,AH305,AH301,AH311,AH316)</f>
        <v>0</v>
      </c>
      <c r="AI321" s="11"/>
      <c r="AJ321" s="11">
        <f>SUM(AJ299,AJ296,AJ305,AJ301,AJ311,AJ316)</f>
        <v>0</v>
      </c>
      <c r="AK321" s="11"/>
      <c r="AL321" s="11">
        <f>SUM(AL299,AL296,AL305,AL301,AL311,AL316)</f>
        <v>12</v>
      </c>
      <c r="AM321" s="11"/>
      <c r="AN321" s="11">
        <f>SUM(AN299,AN296,AN305,AN301,AN311,AN316)</f>
        <v>6</v>
      </c>
      <c r="AO321" s="11"/>
      <c r="AP321" s="11">
        <f>SUM(AP299,AP296,AP305,AP301,AP311,AP316)</f>
        <v>0</v>
      </c>
      <c r="AQ321" s="11"/>
      <c r="AR321" s="11">
        <f>SUM(AR299,AR296,AR305,AR301,AR311,AR316)</f>
        <v>1530</v>
      </c>
      <c r="AS321" s="11"/>
      <c r="AT321" s="11">
        <f>SUM(AT299,AT296,AT305,AT301,AT311,AT316)</f>
        <v>18</v>
      </c>
      <c r="AU321" s="11"/>
      <c r="AV321" s="11">
        <f>SUM(AV299,AV296,AV305,AV301,AV311,AV316)</f>
        <v>11</v>
      </c>
      <c r="AW321" s="11"/>
      <c r="AX321" s="11">
        <f>SUM(AX299,AX296,AX305,AX301,AX311,AX316)</f>
        <v>0</v>
      </c>
      <c r="AY321" s="8"/>
      <c r="AZ321" s="8"/>
      <c r="BA321" s="8"/>
    </row>
    <row r="322" spans="2:53" customFormat="1">
      <c r="B322" s="98" t="s">
        <v>45</v>
      </c>
      <c r="C322" s="5">
        <v>2019</v>
      </c>
      <c r="D322" s="11">
        <f>SUM(D297,D306,D302,D312,D317)</f>
        <v>20</v>
      </c>
      <c r="E322" s="11"/>
      <c r="F322" s="11">
        <f>SUM(F297,F306,F302,F312,F317)</f>
        <v>0</v>
      </c>
      <c r="G322" s="11"/>
      <c r="H322" s="11">
        <f>SUM(H297,H306,H302,H312,H317)</f>
        <v>0</v>
      </c>
      <c r="I322" s="11"/>
      <c r="J322" s="11">
        <f>SUM(J297,J306,J302,J312,J317)</f>
        <v>3</v>
      </c>
      <c r="K322" s="11"/>
      <c r="L322" s="11">
        <f>SUM(L297,L306,L302,L312,L317)</f>
        <v>0</v>
      </c>
      <c r="M322" s="11"/>
      <c r="N322" s="11">
        <f>SUM(N297,N306,N302,N312,N317)</f>
        <v>0</v>
      </c>
      <c r="O322" s="11"/>
      <c r="P322" s="11">
        <f>SUM(P297,P306,P302,P312,P317)</f>
        <v>0</v>
      </c>
      <c r="Q322" s="11"/>
      <c r="R322" s="11">
        <f>SUM(R297,R306,R302,R312,R317)</f>
        <v>0</v>
      </c>
      <c r="S322" s="11"/>
      <c r="T322" s="11">
        <f>SUM(T297,T306,T302,T312,T317)</f>
        <v>0</v>
      </c>
      <c r="U322" s="11"/>
      <c r="V322" s="11">
        <f>SUM(V297,V306,V302,V312,V317)</f>
        <v>0</v>
      </c>
      <c r="W322" s="11"/>
      <c r="X322" s="11">
        <f>SUM(X297,X306,X302,X312,X317)</f>
        <v>0</v>
      </c>
      <c r="Y322" s="11"/>
      <c r="Z322" s="11">
        <f>SUM(Z297,Z306,Z302,Z312,Z317)</f>
        <v>0</v>
      </c>
      <c r="AA322" s="11"/>
      <c r="AB322" s="11">
        <f>SUM(AB297,AB306,AB302,AB312,AB317)</f>
        <v>0</v>
      </c>
      <c r="AC322" s="11"/>
      <c r="AD322" s="11">
        <f>SUM(AD297,AD306,AD302,AD312,AD317)</f>
        <v>0</v>
      </c>
      <c r="AE322" s="11"/>
      <c r="AF322" s="11">
        <f>SUM(AF297,AF306,AF302,AF312,AF317)</f>
        <v>0</v>
      </c>
      <c r="AG322" s="11"/>
      <c r="AH322" s="11">
        <f>SUM(AH297,AH306,AH302,AH312,AH317)</f>
        <v>9</v>
      </c>
      <c r="AI322" s="11"/>
      <c r="AJ322" s="11">
        <f>SUM(AJ297,AJ306,AJ302,AJ312,AJ317)</f>
        <v>0</v>
      </c>
      <c r="AK322" s="11"/>
      <c r="AL322" s="11">
        <f>SUM(AL297,AL306,AL302,AL312,AL317)</f>
        <v>0</v>
      </c>
      <c r="AM322" s="11"/>
      <c r="AN322" s="11">
        <f>SUM(AN297,AN306,AN302,AN312,AN317)</f>
        <v>89</v>
      </c>
      <c r="AO322" s="11"/>
      <c r="AP322" s="11">
        <f>SUM(AP297,AP306,AP302,AP312,AP317)</f>
        <v>1</v>
      </c>
      <c r="AQ322" s="11"/>
      <c r="AR322" s="11">
        <f>SUM(AR297,AR306,AR302,AR312,AR317)</f>
        <v>11</v>
      </c>
      <c r="AS322" s="11"/>
      <c r="AT322" s="11">
        <f>SUM(AT297,AT306,AT302,AT312,AT317)</f>
        <v>2</v>
      </c>
      <c r="AU322" s="11"/>
      <c r="AV322" s="11">
        <f>SUM(AV297,AV306,AV302,AV312,AV317)</f>
        <v>0</v>
      </c>
      <c r="AW322" s="11"/>
      <c r="AX322" s="11">
        <f>SUM(AX297,AX306,AX302,AX312,AX317)</f>
        <v>3</v>
      </c>
      <c r="AY322" s="8"/>
      <c r="AZ322" s="8"/>
      <c r="BA322" s="8"/>
    </row>
    <row r="323" spans="2:53" s="3" customFormat="1">
      <c r="B323" s="98" t="s">
        <v>45</v>
      </c>
      <c r="C323" s="5">
        <v>2020</v>
      </c>
      <c r="D323" s="11">
        <f>SUM(D309,D307,D303,D313,D318)</f>
        <v>54</v>
      </c>
      <c r="E323" s="11"/>
      <c r="F323" s="11">
        <f>SUM(F309,F307,F303,F313,F318)</f>
        <v>0</v>
      </c>
      <c r="G323" s="11"/>
      <c r="H323" s="11">
        <f>SUM(H309,H307,H303,H313,H318)</f>
        <v>0</v>
      </c>
      <c r="I323" s="11"/>
      <c r="J323" s="11">
        <f>SUM(J309,J307,J303,J313,J318)</f>
        <v>0</v>
      </c>
      <c r="K323" s="13"/>
      <c r="L323" s="11">
        <f>SUM(L309,L307,L303,L313,L318)</f>
        <v>42</v>
      </c>
      <c r="M323" s="11"/>
      <c r="N323" s="11">
        <f>SUM(N309,N307,N303,N313,N318)</f>
        <v>0</v>
      </c>
      <c r="O323" s="11"/>
      <c r="P323" s="11">
        <f>SUM(P309,P307,P303,P313,P318)</f>
        <v>0</v>
      </c>
      <c r="Q323" s="11"/>
      <c r="R323" s="11">
        <f>SUM(R309,R307,R303,R313,R318)</f>
        <v>0</v>
      </c>
      <c r="S323" s="11"/>
      <c r="T323" s="11">
        <f>SUM(T309,T307,T303,T313,T318)</f>
        <v>0</v>
      </c>
      <c r="U323" s="11"/>
      <c r="V323" s="11">
        <f>SUM(V309,V307,V303,V313,V318)</f>
        <v>0</v>
      </c>
      <c r="W323" s="11"/>
      <c r="X323" s="11">
        <f>SUM(X309,X307,X303,X313,X318)</f>
        <v>0</v>
      </c>
      <c r="Y323" s="11"/>
      <c r="Z323" s="11">
        <f>SUM(Z309,Z307,Z303,Z313,Z318)</f>
        <v>0</v>
      </c>
      <c r="AA323" s="11"/>
      <c r="AB323" s="11">
        <f>SUM(AB309,AB307,AB303,AB313,AB318)</f>
        <v>7</v>
      </c>
      <c r="AC323" s="11"/>
      <c r="AD323" s="11">
        <f>SUM(AD309,AD307,AD303,AD313,AD318)</f>
        <v>0</v>
      </c>
      <c r="AE323" s="11"/>
      <c r="AF323" s="11">
        <f>SUM(AF309,AF307,AF303,AF313,AF318)</f>
        <v>0</v>
      </c>
      <c r="AG323" s="11"/>
      <c r="AH323" s="11">
        <f>SUM(AH309,AH307,AH303,AH313,AH318)</f>
        <v>0</v>
      </c>
      <c r="AI323" s="11"/>
      <c r="AJ323" s="11">
        <f>SUM(AJ309,AJ307,AJ303,AJ313,AJ318)</f>
        <v>0</v>
      </c>
      <c r="AK323" s="11"/>
      <c r="AL323" s="11">
        <f>SUM(AL309,AL307,AL303,AL313,AL318)</f>
        <v>0</v>
      </c>
      <c r="AM323" s="11"/>
      <c r="AN323" s="11">
        <f>SUM(AN309,AN307,AN303,AN313,AN318)</f>
        <v>13</v>
      </c>
      <c r="AO323" s="11"/>
      <c r="AP323" s="11">
        <f>SUM(AP309,AP307,AP303,AP313,AP318)</f>
        <v>0</v>
      </c>
      <c r="AQ323" s="11"/>
      <c r="AR323" s="11">
        <f>SUM(AR309,AR307,AR303,AR313,AR318)</f>
        <v>7</v>
      </c>
      <c r="AS323" s="11"/>
      <c r="AT323" s="11">
        <f>SUM(AT309,AT307,AT303,AT313,AT318)</f>
        <v>9</v>
      </c>
      <c r="AU323" s="11"/>
      <c r="AV323" s="11">
        <f>SUM(AV309,AV307,AV303,AV313,AV318)</f>
        <v>103</v>
      </c>
      <c r="AW323" s="11"/>
      <c r="AX323" s="11">
        <f>SUM(AX309,AX307,AX303,AX313,AX318)</f>
        <v>0</v>
      </c>
      <c r="AY323" s="8"/>
      <c r="AZ323" s="8"/>
      <c r="BA323" s="8"/>
    </row>
    <row r="324" spans="2:53" customFormat="1" ht="13.5" thickBot="1">
      <c r="B324" s="98" t="s">
        <v>45</v>
      </c>
      <c r="C324" s="5">
        <v>2021</v>
      </c>
      <c r="D324" s="11">
        <f>SUM(D298,D310,D304,D314,D319)</f>
        <v>2</v>
      </c>
      <c r="E324" s="11"/>
      <c r="F324" s="11">
        <f>SUM(F298,F310,F304,F314,F319)</f>
        <v>0</v>
      </c>
      <c r="G324" s="11"/>
      <c r="H324" s="11">
        <f>SUM(H298,H310,H304,H314,H319)</f>
        <v>0</v>
      </c>
      <c r="I324" s="11"/>
      <c r="J324" s="11">
        <f>SUM(J298,J310,J304,J314,J319)</f>
        <v>0</v>
      </c>
      <c r="K324" s="11"/>
      <c r="L324" s="11">
        <f>SUM(L298,L310,L304,L314,L319)</f>
        <v>0</v>
      </c>
      <c r="M324" s="11"/>
      <c r="N324" s="11">
        <f>SUM(N298,N310,N304,N314,N319)</f>
        <v>0</v>
      </c>
      <c r="O324" s="11"/>
      <c r="P324" s="11">
        <f>SUM(P298,P310,P304,P314,P319)</f>
        <v>0</v>
      </c>
      <c r="Q324" s="11"/>
      <c r="R324" s="11">
        <f>SUM(R298,R310,R304,R314,R319)</f>
        <v>0</v>
      </c>
      <c r="S324" s="11"/>
      <c r="T324" s="11">
        <f>SUM(T298,T310,T304,T314,T319)</f>
        <v>0</v>
      </c>
      <c r="U324" s="11"/>
      <c r="V324" s="11">
        <f>SUM(V298,V310,V304,V314,V319)</f>
        <v>0</v>
      </c>
      <c r="W324" s="11"/>
      <c r="X324" s="11">
        <f>SUM(X298,X310,X304,X314,X319)</f>
        <v>0</v>
      </c>
      <c r="Y324" s="11"/>
      <c r="Z324" s="11">
        <f>SUM(Z298,Z310,Z304,Z314,Z319)</f>
        <v>0</v>
      </c>
      <c r="AA324" s="11"/>
      <c r="AB324" s="11">
        <f>SUM(AB298,AB310,AB304,AB314,AB319)</f>
        <v>0</v>
      </c>
      <c r="AC324" s="11"/>
      <c r="AD324" s="11">
        <f>SUM(AD298,AD310,AD304,AD314,AD319)</f>
        <v>0</v>
      </c>
      <c r="AE324" s="11"/>
      <c r="AF324" s="11">
        <f>SUM(AF298,AF310,AF304,AF314,AF319)</f>
        <v>0</v>
      </c>
      <c r="AG324" s="11"/>
      <c r="AH324" s="11">
        <f>SUM(AH298,AH310,AH304,AH314,AH319)</f>
        <v>0</v>
      </c>
      <c r="AI324" s="11"/>
      <c r="AJ324" s="11">
        <f>SUM(AJ298,AJ310,AJ304,AJ314,AJ319)</f>
        <v>0</v>
      </c>
      <c r="AK324" s="11"/>
      <c r="AL324" s="11">
        <f>SUM(AL298,AL310,AL304,AL314,AL319)</f>
        <v>0</v>
      </c>
      <c r="AM324" s="11"/>
      <c r="AN324" s="11">
        <f>SUM(AN298,AN310,AN304,AN314,AN319)</f>
        <v>7</v>
      </c>
      <c r="AO324" s="11"/>
      <c r="AP324" s="11">
        <f>SUM(AP298,AP310,AP304,AP314,AP319)</f>
        <v>150</v>
      </c>
      <c r="AQ324" s="11"/>
      <c r="AR324" s="11">
        <f>SUM(AR298,AR310,AR304,AR314,AR319)</f>
        <v>4</v>
      </c>
      <c r="AS324" s="11"/>
      <c r="AT324" s="11">
        <f>SUM(AT298,AT310,AT304,AT314,AT319)</f>
        <v>1</v>
      </c>
      <c r="AU324" s="11"/>
      <c r="AV324" s="11">
        <f>SUM(AV298,AV310,AV304,AV314,AV319)</f>
        <v>241</v>
      </c>
      <c r="AW324" s="11"/>
      <c r="AX324" s="11">
        <f>SUM(AX298,AX310,AX304,AX314,AX319)</f>
        <v>0</v>
      </c>
      <c r="AY324" s="8"/>
      <c r="AZ324" s="8"/>
      <c r="BA324" s="8"/>
    </row>
    <row r="325" spans="2:53" s="3" customFormat="1" ht="23.1" customHeight="1">
      <c r="B325" s="28" t="s">
        <v>108</v>
      </c>
      <c r="C325" s="40"/>
      <c r="D325" s="55"/>
      <c r="E325" s="55"/>
      <c r="F325" s="55"/>
      <c r="G325" s="55"/>
      <c r="H325" s="55"/>
      <c r="I325" s="55"/>
      <c r="J325" s="55"/>
      <c r="K325" s="56"/>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8"/>
      <c r="AZ325" s="8"/>
      <c r="BA325" s="8"/>
    </row>
    <row r="326" spans="2:53" s="3" customFormat="1">
      <c r="B326" s="14" t="s">
        <v>109</v>
      </c>
      <c r="C326" s="15">
        <v>2017</v>
      </c>
      <c r="D326" s="16" t="s">
        <v>2</v>
      </c>
      <c r="E326" s="16"/>
      <c r="F326" s="16" t="s">
        <v>2</v>
      </c>
      <c r="G326" s="16"/>
      <c r="H326" s="16" t="s">
        <v>2</v>
      </c>
      <c r="I326" s="16"/>
      <c r="J326" s="16">
        <v>5925</v>
      </c>
      <c r="K326" s="16"/>
      <c r="L326" s="16" t="s">
        <v>2</v>
      </c>
      <c r="M326" s="16"/>
      <c r="N326" s="16" t="s">
        <v>2</v>
      </c>
      <c r="O326" s="16"/>
      <c r="P326" s="16">
        <v>450</v>
      </c>
      <c r="Q326" s="16"/>
      <c r="R326" s="16" t="s">
        <v>2</v>
      </c>
      <c r="S326" s="16"/>
      <c r="T326" s="16">
        <v>3877</v>
      </c>
      <c r="U326" s="16"/>
      <c r="V326" s="16" t="s">
        <v>2</v>
      </c>
      <c r="W326" s="16"/>
      <c r="X326" s="16">
        <v>4</v>
      </c>
      <c r="Y326" s="16"/>
      <c r="Z326" s="16" t="s">
        <v>2</v>
      </c>
      <c r="AA326" s="16"/>
      <c r="AB326" s="16" t="s">
        <v>2</v>
      </c>
      <c r="AC326" s="16"/>
      <c r="AD326" s="16">
        <v>250</v>
      </c>
      <c r="AE326" s="16"/>
      <c r="AF326" s="16" t="s">
        <v>2</v>
      </c>
      <c r="AG326" s="16"/>
      <c r="AH326" s="16">
        <v>225</v>
      </c>
      <c r="AI326" s="16"/>
      <c r="AJ326" s="16" t="s">
        <v>2</v>
      </c>
      <c r="AK326" s="16"/>
      <c r="AL326" s="16" t="s">
        <v>2</v>
      </c>
      <c r="AM326" s="16"/>
      <c r="AN326" s="16" t="s">
        <v>2</v>
      </c>
      <c r="AO326" s="16"/>
      <c r="AP326" s="16">
        <v>10</v>
      </c>
      <c r="AQ326" s="16"/>
      <c r="AR326" s="16" t="s">
        <v>2</v>
      </c>
      <c r="AS326" s="16"/>
      <c r="AT326" s="16">
        <v>142</v>
      </c>
      <c r="AU326" s="16"/>
      <c r="AV326" s="16" t="s">
        <v>2</v>
      </c>
      <c r="AW326" s="16"/>
      <c r="AX326" s="16" t="s">
        <v>2</v>
      </c>
      <c r="AY326" s="8"/>
      <c r="AZ326" s="8"/>
      <c r="BA326" s="8"/>
    </row>
    <row r="327" spans="2:53" s="3" customFormat="1">
      <c r="B327" s="14"/>
      <c r="C327" s="15">
        <v>2019</v>
      </c>
      <c r="D327" s="16" t="s">
        <v>2</v>
      </c>
      <c r="E327" s="16"/>
      <c r="F327" s="16" t="s">
        <v>2</v>
      </c>
      <c r="G327" s="16"/>
      <c r="H327" s="16" t="s">
        <v>2</v>
      </c>
      <c r="I327" s="16"/>
      <c r="J327" s="16">
        <v>1297</v>
      </c>
      <c r="K327" s="16"/>
      <c r="L327" s="16" t="s">
        <v>2</v>
      </c>
      <c r="M327" s="16"/>
      <c r="N327" s="16" t="s">
        <v>2</v>
      </c>
      <c r="O327" s="16"/>
      <c r="P327" s="16" t="s">
        <v>2</v>
      </c>
      <c r="Q327" s="16"/>
      <c r="R327" s="16" t="s">
        <v>2</v>
      </c>
      <c r="S327" s="16"/>
      <c r="T327" s="16" t="s">
        <v>2</v>
      </c>
      <c r="U327" s="16"/>
      <c r="V327" s="16" t="s">
        <v>2</v>
      </c>
      <c r="W327" s="16"/>
      <c r="X327" s="16" t="s">
        <v>2</v>
      </c>
      <c r="Y327" s="16"/>
      <c r="Z327" s="16" t="s">
        <v>2</v>
      </c>
      <c r="AA327" s="16"/>
      <c r="AB327" s="16" t="s">
        <v>2</v>
      </c>
      <c r="AC327" s="16"/>
      <c r="AD327" s="16" t="s">
        <v>2</v>
      </c>
      <c r="AE327" s="16"/>
      <c r="AF327" s="16" t="s">
        <v>2</v>
      </c>
      <c r="AG327" s="16"/>
      <c r="AH327" s="16" t="s">
        <v>2</v>
      </c>
      <c r="AI327" s="16"/>
      <c r="AJ327" s="16" t="s">
        <v>2</v>
      </c>
      <c r="AK327" s="16"/>
      <c r="AL327" s="16" t="s">
        <v>2</v>
      </c>
      <c r="AM327" s="16"/>
      <c r="AN327" s="16" t="s">
        <v>2</v>
      </c>
      <c r="AO327" s="16"/>
      <c r="AP327" s="16" t="s">
        <v>2</v>
      </c>
      <c r="AQ327" s="16"/>
      <c r="AR327" s="16" t="s">
        <v>2</v>
      </c>
      <c r="AS327" s="16"/>
      <c r="AT327" s="16" t="s">
        <v>2</v>
      </c>
      <c r="AU327" s="16"/>
      <c r="AV327" s="16">
        <v>2</v>
      </c>
      <c r="AW327" s="16"/>
      <c r="AX327" s="16" t="s">
        <v>2</v>
      </c>
      <c r="AY327" s="8"/>
      <c r="AZ327" s="8"/>
      <c r="BA327" s="8"/>
    </row>
    <row r="328" spans="2:53" s="3" customFormat="1">
      <c r="B328" s="14"/>
      <c r="C328" s="15">
        <v>2020</v>
      </c>
      <c r="D328" s="16" t="s">
        <v>2</v>
      </c>
      <c r="E328" s="16"/>
      <c r="F328" s="16" t="s">
        <v>2</v>
      </c>
      <c r="G328" s="16"/>
      <c r="H328" s="16" t="s">
        <v>2</v>
      </c>
      <c r="I328" s="16"/>
      <c r="J328" s="16">
        <v>2</v>
      </c>
      <c r="K328" s="16"/>
      <c r="L328" s="16">
        <v>181</v>
      </c>
      <c r="M328" s="16"/>
      <c r="N328" s="16" t="s">
        <v>3</v>
      </c>
      <c r="O328" s="16"/>
      <c r="P328" s="16">
        <v>35</v>
      </c>
      <c r="Q328" s="16"/>
      <c r="R328" s="16" t="s">
        <v>2</v>
      </c>
      <c r="S328" s="16"/>
      <c r="T328" s="16">
        <v>378</v>
      </c>
      <c r="U328" s="16"/>
      <c r="V328" s="16">
        <v>876</v>
      </c>
      <c r="W328" s="16"/>
      <c r="X328" s="16" t="s">
        <v>3</v>
      </c>
      <c r="Y328" s="16"/>
      <c r="Z328" s="16" t="s">
        <v>2</v>
      </c>
      <c r="AA328" s="16"/>
      <c r="AB328" s="16">
        <v>5</v>
      </c>
      <c r="AC328" s="16"/>
      <c r="AD328" s="16" t="s">
        <v>3</v>
      </c>
      <c r="AE328" s="16"/>
      <c r="AF328" s="16" t="s">
        <v>3</v>
      </c>
      <c r="AG328" s="16"/>
      <c r="AH328" s="16" t="s">
        <v>3</v>
      </c>
      <c r="AI328" s="16"/>
      <c r="AJ328" s="16" t="s">
        <v>2</v>
      </c>
      <c r="AK328" s="16"/>
      <c r="AL328" s="16" t="s">
        <v>2</v>
      </c>
      <c r="AM328" s="16"/>
      <c r="AN328" s="16" t="s">
        <v>3</v>
      </c>
      <c r="AO328" s="16"/>
      <c r="AP328" s="16" t="s">
        <v>3</v>
      </c>
      <c r="AQ328" s="16"/>
      <c r="AR328" s="16" t="s">
        <v>2</v>
      </c>
      <c r="AS328" s="16"/>
      <c r="AT328" s="16" t="s">
        <v>2</v>
      </c>
      <c r="AU328" s="16"/>
      <c r="AV328" s="16">
        <v>475</v>
      </c>
      <c r="AW328" s="16"/>
      <c r="AX328" s="16" t="s">
        <v>2</v>
      </c>
      <c r="AY328" s="8"/>
      <c r="AZ328" s="8"/>
      <c r="BA328" s="8"/>
    </row>
    <row r="329" spans="2:53" s="8" customFormat="1">
      <c r="B329" s="14"/>
      <c r="C329" s="15">
        <v>2021</v>
      </c>
      <c r="D329" s="16" t="s">
        <v>2</v>
      </c>
      <c r="E329" s="16"/>
      <c r="F329" s="16" t="s">
        <v>2</v>
      </c>
      <c r="G329" s="16"/>
      <c r="H329" s="16" t="s">
        <v>2</v>
      </c>
      <c r="I329" s="16"/>
      <c r="J329" s="16" t="s">
        <v>2</v>
      </c>
      <c r="K329" s="16"/>
      <c r="L329" s="16">
        <v>9</v>
      </c>
      <c r="M329" s="16"/>
      <c r="N329" s="16" t="s">
        <v>2</v>
      </c>
      <c r="O329" s="16"/>
      <c r="P329" s="16">
        <v>358</v>
      </c>
      <c r="Q329" s="16"/>
      <c r="R329" s="16" t="s">
        <v>2</v>
      </c>
      <c r="S329" s="16"/>
      <c r="T329" s="16">
        <v>241</v>
      </c>
      <c r="U329" s="16"/>
      <c r="V329" s="16">
        <v>27</v>
      </c>
      <c r="W329" s="16"/>
      <c r="X329" s="16" t="s">
        <v>3</v>
      </c>
      <c r="Y329" s="16"/>
      <c r="Z329" s="16" t="s">
        <v>2</v>
      </c>
      <c r="AA329" s="16"/>
      <c r="AB329" s="16">
        <v>4</v>
      </c>
      <c r="AC329" s="16"/>
      <c r="AD329" s="16" t="s">
        <v>3</v>
      </c>
      <c r="AE329" s="16"/>
      <c r="AF329" s="16" t="s">
        <v>3</v>
      </c>
      <c r="AG329" s="16"/>
      <c r="AH329" s="16" t="s">
        <v>2</v>
      </c>
      <c r="AI329" s="16"/>
      <c r="AJ329" s="16" t="s">
        <v>2</v>
      </c>
      <c r="AK329" s="16"/>
      <c r="AL329" s="16" t="s">
        <v>2</v>
      </c>
      <c r="AM329" s="16"/>
      <c r="AN329" s="16">
        <v>7</v>
      </c>
      <c r="AO329" s="16"/>
      <c r="AP329" s="16">
        <v>2</v>
      </c>
      <c r="AQ329" s="16"/>
      <c r="AR329" s="16" t="s">
        <v>2</v>
      </c>
      <c r="AS329" s="16"/>
      <c r="AT329" s="16" t="s">
        <v>2</v>
      </c>
      <c r="AU329" s="16"/>
      <c r="AV329" s="16">
        <v>422</v>
      </c>
      <c r="AW329" s="16"/>
      <c r="AX329" s="16" t="s">
        <v>2</v>
      </c>
    </row>
    <row r="330" spans="2:53" s="3" customFormat="1">
      <c r="B330" s="14" t="s">
        <v>110</v>
      </c>
      <c r="C330" s="15">
        <v>2017</v>
      </c>
      <c r="D330" s="16" t="s">
        <v>3</v>
      </c>
      <c r="E330" s="16"/>
      <c r="F330" s="16" t="s">
        <v>2</v>
      </c>
      <c r="G330" s="16"/>
      <c r="H330" s="16" t="s">
        <v>2</v>
      </c>
      <c r="I330" s="16"/>
      <c r="J330" s="16">
        <v>562</v>
      </c>
      <c r="K330" s="16"/>
      <c r="L330" s="16" t="s">
        <v>3</v>
      </c>
      <c r="M330" s="16"/>
      <c r="N330" s="16" t="s">
        <v>2</v>
      </c>
      <c r="O330" s="16"/>
      <c r="P330" s="16" t="s">
        <v>2</v>
      </c>
      <c r="Q330" s="16"/>
      <c r="R330" s="16" t="s">
        <v>2</v>
      </c>
      <c r="S330" s="16"/>
      <c r="T330" s="16" t="s">
        <v>2</v>
      </c>
      <c r="U330" s="16"/>
      <c r="V330" s="16" t="s">
        <v>2</v>
      </c>
      <c r="W330" s="16"/>
      <c r="X330" s="16" t="s">
        <v>2</v>
      </c>
      <c r="Y330" s="16"/>
      <c r="Z330" s="16" t="s">
        <v>2</v>
      </c>
      <c r="AA330" s="16"/>
      <c r="AB330" s="16" t="s">
        <v>2</v>
      </c>
      <c r="AC330" s="16"/>
      <c r="AD330" s="16" t="s">
        <v>2</v>
      </c>
      <c r="AE330" s="16"/>
      <c r="AF330" s="16" t="s">
        <v>2</v>
      </c>
      <c r="AG330" s="16"/>
      <c r="AH330" s="16" t="s">
        <v>2</v>
      </c>
      <c r="AI330" s="16"/>
      <c r="AJ330" s="16" t="s">
        <v>2</v>
      </c>
      <c r="AK330" s="16"/>
      <c r="AL330" s="16" t="s">
        <v>2</v>
      </c>
      <c r="AM330" s="16"/>
      <c r="AN330" s="16" t="s">
        <v>2</v>
      </c>
      <c r="AO330" s="16"/>
      <c r="AP330" s="16" t="s">
        <v>2</v>
      </c>
      <c r="AQ330" s="16"/>
      <c r="AR330" s="16" t="s">
        <v>2</v>
      </c>
      <c r="AS330" s="16"/>
      <c r="AT330" s="16">
        <v>25</v>
      </c>
      <c r="AU330" s="16"/>
      <c r="AV330" s="16" t="s">
        <v>3</v>
      </c>
      <c r="AW330" s="16"/>
      <c r="AX330" s="16" t="s">
        <v>2</v>
      </c>
      <c r="AY330" s="8"/>
      <c r="AZ330" s="8"/>
      <c r="BA330" s="8"/>
    </row>
    <row r="331" spans="2:53" s="3" customFormat="1">
      <c r="B331" s="14"/>
      <c r="C331" s="15">
        <v>2018</v>
      </c>
      <c r="D331" s="16">
        <v>1</v>
      </c>
      <c r="E331" s="16"/>
      <c r="F331" s="16" t="s">
        <v>2</v>
      </c>
      <c r="G331" s="16"/>
      <c r="H331" s="16" t="s">
        <v>2</v>
      </c>
      <c r="I331" s="16"/>
      <c r="J331" s="16">
        <v>412</v>
      </c>
      <c r="K331" s="16"/>
      <c r="L331" s="16" t="s">
        <v>3</v>
      </c>
      <c r="M331" s="16"/>
      <c r="N331" s="16" t="s">
        <v>2</v>
      </c>
      <c r="O331" s="16"/>
      <c r="P331" s="16" t="s">
        <v>2</v>
      </c>
      <c r="Q331" s="16"/>
      <c r="R331" s="16" t="s">
        <v>2</v>
      </c>
      <c r="S331" s="16"/>
      <c r="T331" s="16" t="s">
        <v>2</v>
      </c>
      <c r="U331" s="16"/>
      <c r="V331" s="16" t="s">
        <v>2</v>
      </c>
      <c r="W331" s="16"/>
      <c r="X331" s="16" t="s">
        <v>2</v>
      </c>
      <c r="Y331" s="16"/>
      <c r="Z331" s="16" t="s">
        <v>2</v>
      </c>
      <c r="AA331" s="16"/>
      <c r="AB331" s="16" t="s">
        <v>2</v>
      </c>
      <c r="AC331" s="16"/>
      <c r="AD331" s="16" t="s">
        <v>2</v>
      </c>
      <c r="AE331" s="16"/>
      <c r="AF331" s="16" t="s">
        <v>2</v>
      </c>
      <c r="AG331" s="16"/>
      <c r="AH331" s="16" t="s">
        <v>2</v>
      </c>
      <c r="AI331" s="16"/>
      <c r="AJ331" s="16" t="s">
        <v>2</v>
      </c>
      <c r="AK331" s="16"/>
      <c r="AL331" s="16" t="s">
        <v>2</v>
      </c>
      <c r="AM331" s="16"/>
      <c r="AN331" s="16" t="s">
        <v>2</v>
      </c>
      <c r="AO331" s="16"/>
      <c r="AP331" s="16" t="s">
        <v>2</v>
      </c>
      <c r="AQ331" s="16"/>
      <c r="AR331" s="16" t="s">
        <v>2</v>
      </c>
      <c r="AS331" s="16"/>
      <c r="AT331" s="16">
        <v>10</v>
      </c>
      <c r="AU331" s="16"/>
      <c r="AV331" s="16" t="s">
        <v>3</v>
      </c>
      <c r="AW331" s="16"/>
      <c r="AX331" s="16" t="s">
        <v>2</v>
      </c>
      <c r="AY331" s="8"/>
      <c r="AZ331" s="8"/>
      <c r="BA331" s="8"/>
    </row>
    <row r="332" spans="2:53" s="3" customFormat="1">
      <c r="B332" s="14"/>
      <c r="C332" s="15">
        <v>2019</v>
      </c>
      <c r="D332" s="16" t="s">
        <v>3</v>
      </c>
      <c r="E332" s="16"/>
      <c r="F332" s="16" t="s">
        <v>2</v>
      </c>
      <c r="G332" s="16"/>
      <c r="H332" s="16" t="s">
        <v>2</v>
      </c>
      <c r="I332" s="16"/>
      <c r="J332" s="16">
        <v>340</v>
      </c>
      <c r="K332" s="16"/>
      <c r="L332" s="16">
        <v>3</v>
      </c>
      <c r="M332" s="16"/>
      <c r="N332" s="16" t="s">
        <v>2</v>
      </c>
      <c r="O332" s="16"/>
      <c r="P332" s="16" t="s">
        <v>2</v>
      </c>
      <c r="Q332" s="16"/>
      <c r="R332" s="16" t="s">
        <v>2</v>
      </c>
      <c r="S332" s="16"/>
      <c r="T332" s="16" t="s">
        <v>2</v>
      </c>
      <c r="U332" s="16"/>
      <c r="V332" s="16" t="s">
        <v>2</v>
      </c>
      <c r="W332" s="16"/>
      <c r="X332" s="16" t="s">
        <v>2</v>
      </c>
      <c r="Y332" s="16"/>
      <c r="Z332" s="16" t="s">
        <v>2</v>
      </c>
      <c r="AA332" s="16"/>
      <c r="AB332" s="16" t="s">
        <v>2</v>
      </c>
      <c r="AC332" s="16"/>
      <c r="AD332" s="16" t="s">
        <v>2</v>
      </c>
      <c r="AE332" s="16"/>
      <c r="AF332" s="16" t="s">
        <v>2</v>
      </c>
      <c r="AG332" s="16"/>
      <c r="AH332" s="16" t="s">
        <v>2</v>
      </c>
      <c r="AI332" s="16"/>
      <c r="AJ332" s="16" t="s">
        <v>2</v>
      </c>
      <c r="AK332" s="16"/>
      <c r="AL332" s="16" t="s">
        <v>2</v>
      </c>
      <c r="AM332" s="16"/>
      <c r="AN332" s="16" t="s">
        <v>2</v>
      </c>
      <c r="AO332" s="16"/>
      <c r="AP332" s="16" t="s">
        <v>2</v>
      </c>
      <c r="AQ332" s="16"/>
      <c r="AR332" s="16" t="s">
        <v>2</v>
      </c>
      <c r="AS332" s="16"/>
      <c r="AT332" s="16">
        <v>5</v>
      </c>
      <c r="AU332" s="16"/>
      <c r="AV332" s="16">
        <v>3</v>
      </c>
      <c r="AW332" s="16"/>
      <c r="AX332" s="16" t="s">
        <v>2</v>
      </c>
      <c r="AY332" s="8"/>
      <c r="AZ332" s="8"/>
      <c r="BA332" s="8"/>
    </row>
    <row r="333" spans="2:53" s="3" customFormat="1">
      <c r="B333" s="14"/>
      <c r="C333" s="15">
        <v>2020</v>
      </c>
      <c r="D333" s="16" t="s">
        <v>3</v>
      </c>
      <c r="E333" s="16"/>
      <c r="F333" s="16" t="s">
        <v>2</v>
      </c>
      <c r="G333" s="16"/>
      <c r="H333" s="16" t="s">
        <v>2</v>
      </c>
      <c r="I333" s="16"/>
      <c r="J333" s="16">
        <v>131</v>
      </c>
      <c r="K333" s="16"/>
      <c r="L333" s="16" t="s">
        <v>2</v>
      </c>
      <c r="M333" s="16"/>
      <c r="N333" s="16" t="s">
        <v>2</v>
      </c>
      <c r="O333" s="16"/>
      <c r="P333" s="16" t="s">
        <v>2</v>
      </c>
      <c r="Q333" s="16"/>
      <c r="R333" s="16" t="s">
        <v>2</v>
      </c>
      <c r="S333" s="16"/>
      <c r="T333" s="16" t="s">
        <v>2</v>
      </c>
      <c r="U333" s="16"/>
      <c r="V333" s="16" t="s">
        <v>2</v>
      </c>
      <c r="W333" s="16"/>
      <c r="X333" s="16" t="s">
        <v>2</v>
      </c>
      <c r="Y333" s="16"/>
      <c r="Z333" s="16" t="s">
        <v>2</v>
      </c>
      <c r="AA333" s="16"/>
      <c r="AB333" s="16" t="s">
        <v>2</v>
      </c>
      <c r="AC333" s="16"/>
      <c r="AD333" s="16" t="s">
        <v>2</v>
      </c>
      <c r="AE333" s="16"/>
      <c r="AF333" s="16" t="s">
        <v>2</v>
      </c>
      <c r="AG333" s="16"/>
      <c r="AH333" s="16" t="s">
        <v>2</v>
      </c>
      <c r="AI333" s="16"/>
      <c r="AJ333" s="16" t="s">
        <v>2</v>
      </c>
      <c r="AK333" s="16"/>
      <c r="AL333" s="16" t="s">
        <v>2</v>
      </c>
      <c r="AM333" s="16"/>
      <c r="AN333" s="16" t="s">
        <v>2</v>
      </c>
      <c r="AO333" s="16"/>
      <c r="AP333" s="16" t="s">
        <v>2</v>
      </c>
      <c r="AQ333" s="16"/>
      <c r="AR333" s="16" t="s">
        <v>2</v>
      </c>
      <c r="AS333" s="16"/>
      <c r="AT333" s="16">
        <v>10</v>
      </c>
      <c r="AU333" s="16"/>
      <c r="AV333" s="16" t="s">
        <v>2</v>
      </c>
      <c r="AW333" s="16"/>
      <c r="AX333" s="16" t="s">
        <v>2</v>
      </c>
      <c r="AY333" s="8"/>
      <c r="AZ333" s="8"/>
      <c r="BA333" s="8"/>
    </row>
    <row r="334" spans="2:53" s="8" customFormat="1">
      <c r="B334" s="14"/>
      <c r="C334" s="15">
        <v>2021</v>
      </c>
      <c r="D334" s="16" t="s">
        <v>2</v>
      </c>
      <c r="E334" s="16"/>
      <c r="F334" s="16" t="s">
        <v>2</v>
      </c>
      <c r="G334" s="16"/>
      <c r="H334" s="16" t="s">
        <v>2</v>
      </c>
      <c r="I334" s="16"/>
      <c r="J334" s="16">
        <v>114</v>
      </c>
      <c r="K334" s="17"/>
      <c r="L334" s="16" t="s">
        <v>2</v>
      </c>
      <c r="M334" s="16"/>
      <c r="N334" s="16" t="s">
        <v>2</v>
      </c>
      <c r="O334" s="16"/>
      <c r="P334" s="16" t="s">
        <v>2</v>
      </c>
      <c r="Q334" s="16"/>
      <c r="R334" s="16" t="s">
        <v>2</v>
      </c>
      <c r="S334" s="16"/>
      <c r="T334" s="16" t="s">
        <v>2</v>
      </c>
      <c r="U334" s="16"/>
      <c r="V334" s="16" t="s">
        <v>2</v>
      </c>
      <c r="W334" s="16"/>
      <c r="X334" s="16" t="s">
        <v>2</v>
      </c>
      <c r="Y334" s="16"/>
      <c r="Z334" s="16" t="s">
        <v>2</v>
      </c>
      <c r="AA334" s="16"/>
      <c r="AB334" s="16" t="s">
        <v>2</v>
      </c>
      <c r="AC334" s="16"/>
      <c r="AD334" s="16" t="s">
        <v>2</v>
      </c>
      <c r="AE334" s="16"/>
      <c r="AF334" s="16" t="s">
        <v>2</v>
      </c>
      <c r="AG334" s="16"/>
      <c r="AH334" s="16" t="s">
        <v>2</v>
      </c>
      <c r="AI334" s="16"/>
      <c r="AJ334" s="16" t="s">
        <v>2</v>
      </c>
      <c r="AK334" s="16"/>
      <c r="AL334" s="16" t="s">
        <v>2</v>
      </c>
      <c r="AM334" s="16"/>
      <c r="AN334" s="16" t="s">
        <v>2</v>
      </c>
      <c r="AO334" s="16"/>
      <c r="AP334" s="16" t="s">
        <v>2</v>
      </c>
      <c r="AQ334" s="16"/>
      <c r="AR334" s="16" t="s">
        <v>2</v>
      </c>
      <c r="AS334" s="16"/>
      <c r="AT334" s="16">
        <v>35</v>
      </c>
      <c r="AU334" s="16"/>
      <c r="AV334" s="16" t="s">
        <v>2</v>
      </c>
      <c r="AW334" s="16"/>
      <c r="AX334" s="16" t="s">
        <v>2</v>
      </c>
    </row>
    <row r="335" spans="2:53" customFormat="1">
      <c r="B335" s="98" t="s">
        <v>45</v>
      </c>
      <c r="C335" s="5">
        <v>2017</v>
      </c>
      <c r="D335" s="11">
        <f>SUM(D326)</f>
        <v>0</v>
      </c>
      <c r="E335" s="11"/>
      <c r="F335" s="11">
        <f t="shared" ref="F335:H335" si="21">SUM(F326)</f>
        <v>0</v>
      </c>
      <c r="G335" s="11"/>
      <c r="H335" s="11">
        <f t="shared" si="21"/>
        <v>0</v>
      </c>
      <c r="I335" s="11"/>
      <c r="J335" s="11">
        <f>SUM(J326,J330)</f>
        <v>6487</v>
      </c>
      <c r="K335" s="11"/>
      <c r="L335" s="11">
        <f t="shared" ref="L335:AV335" si="22">SUM(L326,L330)</f>
        <v>0</v>
      </c>
      <c r="M335" s="11"/>
      <c r="N335" s="11">
        <f t="shared" si="22"/>
        <v>0</v>
      </c>
      <c r="O335" s="11"/>
      <c r="P335" s="11">
        <f t="shared" si="22"/>
        <v>450</v>
      </c>
      <c r="Q335" s="11"/>
      <c r="R335" s="11">
        <f t="shared" si="22"/>
        <v>0</v>
      </c>
      <c r="S335" s="11"/>
      <c r="T335" s="11">
        <f t="shared" si="22"/>
        <v>3877</v>
      </c>
      <c r="U335" s="11"/>
      <c r="V335" s="11">
        <f t="shared" si="22"/>
        <v>0</v>
      </c>
      <c r="W335" s="11"/>
      <c r="X335" s="11">
        <f t="shared" si="22"/>
        <v>4</v>
      </c>
      <c r="Y335" s="11"/>
      <c r="Z335" s="11">
        <f t="shared" si="22"/>
        <v>0</v>
      </c>
      <c r="AA335" s="11"/>
      <c r="AB335" s="11">
        <f t="shared" si="22"/>
        <v>0</v>
      </c>
      <c r="AC335" s="11"/>
      <c r="AD335" s="11">
        <f t="shared" si="22"/>
        <v>250</v>
      </c>
      <c r="AE335" s="11"/>
      <c r="AF335" s="11">
        <f t="shared" si="22"/>
        <v>0</v>
      </c>
      <c r="AG335" s="11"/>
      <c r="AH335" s="11">
        <f t="shared" si="22"/>
        <v>225</v>
      </c>
      <c r="AI335" s="11"/>
      <c r="AJ335" s="11">
        <f t="shared" si="22"/>
        <v>0</v>
      </c>
      <c r="AK335" s="11"/>
      <c r="AL335" s="11">
        <f t="shared" si="22"/>
        <v>0</v>
      </c>
      <c r="AM335" s="11"/>
      <c r="AN335" s="11">
        <f t="shared" si="22"/>
        <v>0</v>
      </c>
      <c r="AO335" s="11"/>
      <c r="AP335" s="11">
        <f t="shared" si="22"/>
        <v>10</v>
      </c>
      <c r="AQ335" s="11"/>
      <c r="AR335" s="11">
        <f t="shared" si="22"/>
        <v>0</v>
      </c>
      <c r="AS335" s="11"/>
      <c r="AT335" s="11">
        <f t="shared" si="22"/>
        <v>167</v>
      </c>
      <c r="AU335" s="11"/>
      <c r="AV335" s="11">
        <f t="shared" si="22"/>
        <v>0</v>
      </c>
      <c r="AW335" s="11"/>
      <c r="AX335" s="11">
        <f>SUM(AX326,AX330)</f>
        <v>0</v>
      </c>
      <c r="AY335" s="8"/>
      <c r="AZ335" s="8"/>
      <c r="BA335" s="8"/>
    </row>
    <row r="336" spans="2:53" s="3" customFormat="1">
      <c r="B336" s="98" t="s">
        <v>45</v>
      </c>
      <c r="C336" s="5">
        <v>2018</v>
      </c>
      <c r="D336" s="11">
        <f>SUM(D331)</f>
        <v>1</v>
      </c>
      <c r="E336" s="11"/>
      <c r="F336" s="11">
        <f t="shared" ref="F336:AX336" si="23">SUM(F331)</f>
        <v>0</v>
      </c>
      <c r="G336" s="11"/>
      <c r="H336" s="11">
        <f t="shared" si="23"/>
        <v>0</v>
      </c>
      <c r="I336" s="11"/>
      <c r="J336" s="11">
        <f t="shared" si="23"/>
        <v>412</v>
      </c>
      <c r="K336" s="13"/>
      <c r="L336" s="11">
        <f t="shared" si="23"/>
        <v>0</v>
      </c>
      <c r="M336" s="11"/>
      <c r="N336" s="11">
        <f t="shared" si="23"/>
        <v>0</v>
      </c>
      <c r="O336" s="11"/>
      <c r="P336" s="11">
        <f t="shared" si="23"/>
        <v>0</v>
      </c>
      <c r="Q336" s="11"/>
      <c r="R336" s="11">
        <f t="shared" si="23"/>
        <v>0</v>
      </c>
      <c r="S336" s="11"/>
      <c r="T336" s="11">
        <f t="shared" si="23"/>
        <v>0</v>
      </c>
      <c r="U336" s="11"/>
      <c r="V336" s="11">
        <f t="shared" si="23"/>
        <v>0</v>
      </c>
      <c r="W336" s="11"/>
      <c r="X336" s="11">
        <f t="shared" si="23"/>
        <v>0</v>
      </c>
      <c r="Y336" s="11"/>
      <c r="Z336" s="11">
        <f t="shared" si="23"/>
        <v>0</v>
      </c>
      <c r="AA336" s="11"/>
      <c r="AB336" s="11">
        <f t="shared" si="23"/>
        <v>0</v>
      </c>
      <c r="AC336" s="11"/>
      <c r="AD336" s="11">
        <f t="shared" si="23"/>
        <v>0</v>
      </c>
      <c r="AE336" s="11"/>
      <c r="AF336" s="11">
        <f t="shared" si="23"/>
        <v>0</v>
      </c>
      <c r="AG336" s="11"/>
      <c r="AH336" s="11">
        <f t="shared" si="23"/>
        <v>0</v>
      </c>
      <c r="AI336" s="11"/>
      <c r="AJ336" s="11">
        <f t="shared" si="23"/>
        <v>0</v>
      </c>
      <c r="AK336" s="11"/>
      <c r="AL336" s="11">
        <f t="shared" si="23"/>
        <v>0</v>
      </c>
      <c r="AM336" s="11"/>
      <c r="AN336" s="11">
        <f t="shared" si="23"/>
        <v>0</v>
      </c>
      <c r="AO336" s="11"/>
      <c r="AP336" s="11">
        <f t="shared" si="23"/>
        <v>0</v>
      </c>
      <c r="AQ336" s="11"/>
      <c r="AR336" s="11">
        <f t="shared" si="23"/>
        <v>0</v>
      </c>
      <c r="AS336" s="11"/>
      <c r="AT336" s="11">
        <f t="shared" si="23"/>
        <v>10</v>
      </c>
      <c r="AU336" s="11"/>
      <c r="AV336" s="11">
        <f t="shared" si="23"/>
        <v>0</v>
      </c>
      <c r="AW336" s="11"/>
      <c r="AX336" s="11">
        <f t="shared" si="23"/>
        <v>0</v>
      </c>
      <c r="AY336" s="8"/>
      <c r="AZ336" s="8"/>
      <c r="BA336" s="8"/>
    </row>
    <row r="337" spans="2:53" customFormat="1">
      <c r="B337" s="98" t="s">
        <v>45</v>
      </c>
      <c r="C337" s="5">
        <v>2019</v>
      </c>
      <c r="D337" s="11">
        <f>SUM(D327,D332)</f>
        <v>0</v>
      </c>
      <c r="E337" s="11"/>
      <c r="F337" s="11">
        <f t="shared" ref="F337:AX337" si="24">SUM(F327,F332)</f>
        <v>0</v>
      </c>
      <c r="G337" s="11"/>
      <c r="H337" s="11">
        <f t="shared" si="24"/>
        <v>0</v>
      </c>
      <c r="I337" s="11"/>
      <c r="J337" s="11">
        <f t="shared" si="24"/>
        <v>1637</v>
      </c>
      <c r="K337" s="11"/>
      <c r="L337" s="11">
        <f t="shared" si="24"/>
        <v>3</v>
      </c>
      <c r="M337" s="11"/>
      <c r="N337" s="11">
        <f t="shared" si="24"/>
        <v>0</v>
      </c>
      <c r="O337" s="11"/>
      <c r="P337" s="11">
        <f t="shared" si="24"/>
        <v>0</v>
      </c>
      <c r="Q337" s="11"/>
      <c r="R337" s="11">
        <f t="shared" si="24"/>
        <v>0</v>
      </c>
      <c r="S337" s="11"/>
      <c r="T337" s="11">
        <f t="shared" si="24"/>
        <v>0</v>
      </c>
      <c r="U337" s="11"/>
      <c r="V337" s="11">
        <f t="shared" si="24"/>
        <v>0</v>
      </c>
      <c r="W337" s="11"/>
      <c r="X337" s="11">
        <f t="shared" si="24"/>
        <v>0</v>
      </c>
      <c r="Y337" s="11"/>
      <c r="Z337" s="11">
        <f t="shared" si="24"/>
        <v>0</v>
      </c>
      <c r="AA337" s="11"/>
      <c r="AB337" s="11">
        <f t="shared" si="24"/>
        <v>0</v>
      </c>
      <c r="AC337" s="11"/>
      <c r="AD337" s="11">
        <f t="shared" si="24"/>
        <v>0</v>
      </c>
      <c r="AE337" s="11"/>
      <c r="AF337" s="11">
        <f t="shared" si="24"/>
        <v>0</v>
      </c>
      <c r="AG337" s="11"/>
      <c r="AH337" s="11">
        <f t="shared" si="24"/>
        <v>0</v>
      </c>
      <c r="AI337" s="11"/>
      <c r="AJ337" s="11">
        <f t="shared" si="24"/>
        <v>0</v>
      </c>
      <c r="AK337" s="11"/>
      <c r="AL337" s="11">
        <f t="shared" si="24"/>
        <v>0</v>
      </c>
      <c r="AM337" s="11"/>
      <c r="AN337" s="11">
        <f t="shared" si="24"/>
        <v>0</v>
      </c>
      <c r="AO337" s="11"/>
      <c r="AP337" s="11">
        <f t="shared" si="24"/>
        <v>0</v>
      </c>
      <c r="AQ337" s="11"/>
      <c r="AR337" s="11">
        <f t="shared" si="24"/>
        <v>0</v>
      </c>
      <c r="AS337" s="11"/>
      <c r="AT337" s="11">
        <f t="shared" si="24"/>
        <v>5</v>
      </c>
      <c r="AU337" s="11"/>
      <c r="AV337" s="11">
        <f t="shared" si="24"/>
        <v>5</v>
      </c>
      <c r="AW337" s="11"/>
      <c r="AX337" s="11">
        <f t="shared" si="24"/>
        <v>0</v>
      </c>
      <c r="AY337" s="8"/>
      <c r="AZ337" s="8"/>
      <c r="BA337" s="8"/>
    </row>
    <row r="338" spans="2:53" s="3" customFormat="1">
      <c r="B338" s="98" t="s">
        <v>45</v>
      </c>
      <c r="C338" s="5">
        <v>2020</v>
      </c>
      <c r="D338" s="11">
        <f>SUM(D328,D333)</f>
        <v>0</v>
      </c>
      <c r="E338" s="11"/>
      <c r="F338" s="11">
        <f t="shared" ref="F338:AX338" si="25">SUM(F328,F333)</f>
        <v>0</v>
      </c>
      <c r="G338" s="11"/>
      <c r="H338" s="11">
        <f t="shared" si="25"/>
        <v>0</v>
      </c>
      <c r="I338" s="11"/>
      <c r="J338" s="11">
        <f t="shared" si="25"/>
        <v>133</v>
      </c>
      <c r="K338" s="11"/>
      <c r="L338" s="11">
        <f t="shared" si="25"/>
        <v>181</v>
      </c>
      <c r="M338" s="11"/>
      <c r="N338" s="11">
        <f t="shared" si="25"/>
        <v>0</v>
      </c>
      <c r="O338" s="11"/>
      <c r="P338" s="11">
        <f t="shared" si="25"/>
        <v>35</v>
      </c>
      <c r="Q338" s="11"/>
      <c r="R338" s="11">
        <f t="shared" si="25"/>
        <v>0</v>
      </c>
      <c r="S338" s="11"/>
      <c r="T338" s="11">
        <f t="shared" si="25"/>
        <v>378</v>
      </c>
      <c r="U338" s="11"/>
      <c r="V338" s="11">
        <f t="shared" si="25"/>
        <v>876</v>
      </c>
      <c r="W338" s="11"/>
      <c r="X338" s="11">
        <f t="shared" si="25"/>
        <v>0</v>
      </c>
      <c r="Y338" s="11"/>
      <c r="Z338" s="11">
        <f t="shared" si="25"/>
        <v>0</v>
      </c>
      <c r="AA338" s="11"/>
      <c r="AB338" s="11">
        <f t="shared" si="25"/>
        <v>5</v>
      </c>
      <c r="AC338" s="11"/>
      <c r="AD338" s="11">
        <f t="shared" si="25"/>
        <v>0</v>
      </c>
      <c r="AE338" s="11"/>
      <c r="AF338" s="11">
        <f t="shared" si="25"/>
        <v>0</v>
      </c>
      <c r="AG338" s="11"/>
      <c r="AH338" s="11">
        <f t="shared" si="25"/>
        <v>0</v>
      </c>
      <c r="AI338" s="11"/>
      <c r="AJ338" s="11">
        <f t="shared" si="25"/>
        <v>0</v>
      </c>
      <c r="AK338" s="11"/>
      <c r="AL338" s="11">
        <f t="shared" si="25"/>
        <v>0</v>
      </c>
      <c r="AM338" s="11"/>
      <c r="AN338" s="11">
        <f t="shared" si="25"/>
        <v>0</v>
      </c>
      <c r="AO338" s="11"/>
      <c r="AP338" s="11">
        <f t="shared" si="25"/>
        <v>0</v>
      </c>
      <c r="AQ338" s="11"/>
      <c r="AR338" s="11">
        <f t="shared" si="25"/>
        <v>0</v>
      </c>
      <c r="AS338" s="11"/>
      <c r="AT338" s="11">
        <f t="shared" si="25"/>
        <v>10</v>
      </c>
      <c r="AU338" s="11"/>
      <c r="AV338" s="11">
        <f t="shared" si="25"/>
        <v>475</v>
      </c>
      <c r="AW338" s="11"/>
      <c r="AX338" s="11">
        <f t="shared" si="25"/>
        <v>0</v>
      </c>
      <c r="AY338" s="8"/>
      <c r="AZ338" s="8"/>
      <c r="BA338" s="8"/>
    </row>
    <row r="339" spans="2:53" customFormat="1">
      <c r="B339" s="98" t="s">
        <v>45</v>
      </c>
      <c r="C339" s="5">
        <v>2021</v>
      </c>
      <c r="D339" s="11">
        <f>SUM(D329,D334)</f>
        <v>0</v>
      </c>
      <c r="E339" s="11"/>
      <c r="F339" s="11">
        <f t="shared" ref="F339:AX339" si="26">SUM(F329,F334)</f>
        <v>0</v>
      </c>
      <c r="G339" s="11"/>
      <c r="H339" s="11">
        <f t="shared" si="26"/>
        <v>0</v>
      </c>
      <c r="I339" s="11"/>
      <c r="J339" s="11">
        <f t="shared" si="26"/>
        <v>114</v>
      </c>
      <c r="K339" s="11"/>
      <c r="L339" s="11">
        <f t="shared" si="26"/>
        <v>9</v>
      </c>
      <c r="M339" s="11"/>
      <c r="N339" s="11">
        <f t="shared" si="26"/>
        <v>0</v>
      </c>
      <c r="O339" s="11"/>
      <c r="P339" s="11">
        <f t="shared" si="26"/>
        <v>358</v>
      </c>
      <c r="Q339" s="11"/>
      <c r="R339" s="11">
        <f t="shared" si="26"/>
        <v>0</v>
      </c>
      <c r="S339" s="11"/>
      <c r="T339" s="11">
        <f t="shared" si="26"/>
        <v>241</v>
      </c>
      <c r="U339" s="11"/>
      <c r="V339" s="11">
        <f t="shared" si="26"/>
        <v>27</v>
      </c>
      <c r="W339" s="11"/>
      <c r="X339" s="11">
        <f t="shared" si="26"/>
        <v>0</v>
      </c>
      <c r="Y339" s="11"/>
      <c r="Z339" s="11">
        <f t="shared" si="26"/>
        <v>0</v>
      </c>
      <c r="AA339" s="11"/>
      <c r="AB339" s="11">
        <f t="shared" si="26"/>
        <v>4</v>
      </c>
      <c r="AC339" s="11"/>
      <c r="AD339" s="11">
        <f t="shared" si="26"/>
        <v>0</v>
      </c>
      <c r="AE339" s="11"/>
      <c r="AF339" s="11">
        <f t="shared" si="26"/>
        <v>0</v>
      </c>
      <c r="AG339" s="11"/>
      <c r="AH339" s="11">
        <f t="shared" si="26"/>
        <v>0</v>
      </c>
      <c r="AI339" s="11"/>
      <c r="AJ339" s="11">
        <f t="shared" si="26"/>
        <v>0</v>
      </c>
      <c r="AK339" s="11"/>
      <c r="AL339" s="11">
        <f t="shared" si="26"/>
        <v>0</v>
      </c>
      <c r="AM339" s="11"/>
      <c r="AN339" s="11">
        <f t="shared" si="26"/>
        <v>7</v>
      </c>
      <c r="AO339" s="11"/>
      <c r="AP339" s="11">
        <f>SUM(AP329,AP334)</f>
        <v>2</v>
      </c>
      <c r="AQ339" s="11"/>
      <c r="AR339" s="11">
        <f t="shared" si="26"/>
        <v>0</v>
      </c>
      <c r="AS339" s="11"/>
      <c r="AT339" s="11">
        <f t="shared" si="26"/>
        <v>35</v>
      </c>
      <c r="AU339" s="11"/>
      <c r="AV339" s="11">
        <f>SUM(AV329,AV334)</f>
        <v>422</v>
      </c>
      <c r="AW339" s="11"/>
      <c r="AX339" s="11">
        <f t="shared" si="26"/>
        <v>0</v>
      </c>
      <c r="AY339" s="8"/>
      <c r="AZ339" s="8"/>
      <c r="BA339" s="8"/>
    </row>
    <row r="340" spans="2:53" customFormat="1">
      <c r="B340" s="42"/>
      <c r="C340" s="43"/>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8"/>
      <c r="AZ340" s="8"/>
      <c r="BA340" s="8"/>
    </row>
    <row r="341" spans="2:53" customFormat="1">
      <c r="B341" s="98" t="s">
        <v>46</v>
      </c>
      <c r="C341" s="5">
        <v>2017</v>
      </c>
      <c r="D341" s="11">
        <f>SUM(D23,D35,D54,D98,D132,D143,D190,D320,D289,D335)</f>
        <v>126902</v>
      </c>
      <c r="E341" s="11"/>
      <c r="F341" s="11">
        <f>SUM(F23,F35,F54,F98,F132,F143,F190,F320,F289,F335)</f>
        <v>0</v>
      </c>
      <c r="G341" s="11"/>
      <c r="H341" s="11">
        <f>SUM(H23,H35,H54,H98,H132,H143,H190,H320,H289,H335)</f>
        <v>0</v>
      </c>
      <c r="I341" s="11"/>
      <c r="J341" s="11">
        <f>SUM(J23,J35,J54,J98,J132,J143,J190,J320,J289,J335)</f>
        <v>6791</v>
      </c>
      <c r="K341" s="11"/>
      <c r="L341" s="11">
        <f>SUM(L23,L35,L54,L98,L132,L143,L190,L320,L289,L335)</f>
        <v>1286</v>
      </c>
      <c r="M341" s="11"/>
      <c r="N341" s="11">
        <f>SUM(N23,N35,N54,N98,N132,N143,N190,N320,N289,N335)</f>
        <v>0</v>
      </c>
      <c r="O341" s="11"/>
      <c r="P341" s="11">
        <f>SUM(P23,P35,P54,P98,P132,P143,P190,P320,P289,P335)</f>
        <v>450</v>
      </c>
      <c r="Q341" s="11"/>
      <c r="R341" s="11">
        <f>SUM(R23,R35,R54,R98,R132,R143,R190,R320,R289,R335)</f>
        <v>0</v>
      </c>
      <c r="S341" s="11"/>
      <c r="T341" s="11">
        <f>SUM(T23,T35,T54,T98,T132,T143,T190,T320,T289,T335)</f>
        <v>4229</v>
      </c>
      <c r="U341" s="11"/>
      <c r="V341" s="11">
        <f>SUM(V23,V35,V54,V98,V132,V143,V190,V320,V289,V335)</f>
        <v>489</v>
      </c>
      <c r="W341" s="11"/>
      <c r="X341" s="11">
        <f>SUM(X23,X35,X54,X98,X132,X143,X190,X320,X289,X335)</f>
        <v>9839</v>
      </c>
      <c r="Y341" s="11"/>
      <c r="Z341" s="11">
        <f>SUM(Z23,Z35,Z54,Z98,Z132,Z143,Z190,Z320,Z289,Z335)</f>
        <v>0</v>
      </c>
      <c r="AA341" s="11"/>
      <c r="AB341" s="11">
        <f>SUM(AB23,AB35,AB54,AB98,AB132,AB143,AB190,AB320,AB289,AB335)</f>
        <v>0</v>
      </c>
      <c r="AC341" s="11"/>
      <c r="AD341" s="11">
        <f>SUM(AD23,AD35,AD54,AD98,AD132,AD143,AD190,AD320,AD289,AD335)</f>
        <v>272</v>
      </c>
      <c r="AE341" s="11"/>
      <c r="AF341" s="11">
        <f>SUM(AF23,AF35,AF54,AF98,AF132,AF143,AF190,AF320,AF289,AF335)</f>
        <v>54</v>
      </c>
      <c r="AG341" s="11"/>
      <c r="AH341" s="11">
        <f>SUM(AH23,AH35,AH54,AH98,AH132,AH143,AH190,AH320,AH289,AH335)</f>
        <v>19664</v>
      </c>
      <c r="AI341" s="11"/>
      <c r="AJ341" s="11">
        <f>SUM(AJ23,AJ35,AJ54,AJ98,AJ132,AJ143,AJ190,AJ320,AJ289,AJ335)</f>
        <v>574</v>
      </c>
      <c r="AK341" s="11"/>
      <c r="AL341" s="11">
        <f>SUM(AL23,AL35,AL54,AL98,AL132,AL143,AL190,AL320,AL289,AL335)</f>
        <v>5066</v>
      </c>
      <c r="AM341" s="11"/>
      <c r="AN341" s="11">
        <f>SUM(AN23,AN35,AN54,AN98,AN132,AN143,AN190,AN320,AN289,AN335)</f>
        <v>4184</v>
      </c>
      <c r="AO341" s="11"/>
      <c r="AP341" s="11">
        <f>SUM(AP23,AP35,AP54,AP98,AP132,AP143,AP190,AP320,AP289,AP335)</f>
        <v>48</v>
      </c>
      <c r="AQ341" s="11"/>
      <c r="AR341" s="11">
        <f>SUM(AR23,AR35,AR54,AR98,AR132,AR143,AR190,AR320,AR289,AR335)</f>
        <v>103669</v>
      </c>
      <c r="AS341" s="11"/>
      <c r="AT341" s="11">
        <f>SUM(AT23,AT35,AT54,AT98,AT132,AT143,AT190,AT320,AT289,AT335)</f>
        <v>1019</v>
      </c>
      <c r="AU341" s="11"/>
      <c r="AV341" s="11">
        <f>SUM(AV23,AV35,AV54,AV98,AV132,AV143,AV190,AV320,AV289,AV335)</f>
        <v>3062</v>
      </c>
      <c r="AW341" s="11"/>
      <c r="AX341" s="11">
        <f>SUM(AX23,AX35,AX54,AX98,AX132,AX143,AX190,AX320,AX289,AX335)</f>
        <v>3013</v>
      </c>
      <c r="AY341" s="8"/>
      <c r="AZ341" s="8"/>
      <c r="BA341" s="8"/>
    </row>
    <row r="342" spans="2:53" s="3" customFormat="1">
      <c r="B342" s="98" t="s">
        <v>46</v>
      </c>
      <c r="C342" s="5">
        <v>2018</v>
      </c>
      <c r="D342" s="11">
        <f>SUM(D24,D36,D55,D99,D133,D144,D191,D321,D290,D336)</f>
        <v>194281</v>
      </c>
      <c r="E342" s="11"/>
      <c r="F342" s="11">
        <f>SUM(F24,F36,F55,F99,F133,F144,F191,F321,F290,F336)</f>
        <v>1233</v>
      </c>
      <c r="G342" s="11"/>
      <c r="H342" s="11">
        <f>SUM(H24,H36,H55,H99,H133,H144,H191,H321,H290,H336)</f>
        <v>275</v>
      </c>
      <c r="I342" s="11"/>
      <c r="J342" s="11">
        <f>SUM(J24,J36,J55,J99,J133,J144,J191,J321,J290,J336)</f>
        <v>20643</v>
      </c>
      <c r="K342" s="11"/>
      <c r="L342" s="11">
        <f>SUM(L24,L36,L55,L99,L133,L144,L191,L321,L290,L336)</f>
        <v>6106</v>
      </c>
      <c r="M342" s="11"/>
      <c r="N342" s="11">
        <f>SUM(N24,N36,N55,N99,N133,N144,N191,N321,N290,N336)</f>
        <v>449</v>
      </c>
      <c r="O342" s="11"/>
      <c r="P342" s="11">
        <f>SUM(P24,P36,P55,P99,P133,P144,P191,P321,P290,P336)</f>
        <v>168</v>
      </c>
      <c r="Q342" s="11"/>
      <c r="R342" s="11">
        <f>SUM(R24,R36,R55,R99,R133,R144,R191,R321,R290,R336)</f>
        <v>0</v>
      </c>
      <c r="S342" s="11"/>
      <c r="T342" s="11">
        <f>SUM(T24,T36,T55,T99,T133,T144,T191,T321,T290,T336)</f>
        <v>2594</v>
      </c>
      <c r="U342" s="11"/>
      <c r="V342" s="11">
        <f>SUM(V24,V36,V55,V99,V133,V144,V191,V321,V290,V336)</f>
        <v>0</v>
      </c>
      <c r="W342" s="11"/>
      <c r="X342" s="11">
        <f>SUM(X24,X36,X55,X99,X133,X144,X191,X321,X290,X336)</f>
        <v>2306</v>
      </c>
      <c r="Y342" s="11"/>
      <c r="Z342" s="11">
        <f>SUM(Z24,Z36,Z55,Z99,Z133,Z144,Z191,Z321,Z290,Z336)</f>
        <v>0</v>
      </c>
      <c r="AA342" s="11"/>
      <c r="AB342" s="11">
        <f>SUM(AB24,AB36,AB55,AB99,AB133,AB144,AB191,AB321,AB290,AB336)</f>
        <v>7</v>
      </c>
      <c r="AC342" s="11"/>
      <c r="AD342" s="11">
        <f>SUM(AD24,AD36,AD55,AD99,AD133,AD144,AD191,AD321,AD290,AD336)</f>
        <v>7</v>
      </c>
      <c r="AE342" s="11"/>
      <c r="AF342" s="11">
        <f>SUM(AF24,AF36,AF55,AF99,AF133,AF144,AF191,AF321,AF290,AF336)</f>
        <v>0</v>
      </c>
      <c r="AG342" s="11"/>
      <c r="AH342" s="11">
        <f>SUM(AH24,AH36,AH55,AH99,AH133,AH144,AH191,AH321,AH290,AH336)</f>
        <v>12036</v>
      </c>
      <c r="AI342" s="11"/>
      <c r="AJ342" s="11">
        <f>SUM(AJ24,AJ36,AJ55,AJ99,AJ133,AJ144,AJ191,AJ321,AJ290,AJ336)</f>
        <v>2520</v>
      </c>
      <c r="AK342" s="11"/>
      <c r="AL342" s="11">
        <f>SUM(AL24,AL36,AL55,AL99,AL133,AL144,AL191,AL321,AL290,AL336)</f>
        <v>19897</v>
      </c>
      <c r="AM342" s="11"/>
      <c r="AN342" s="11">
        <f>SUM(AN24,AN36,AN55,AN99,AN133,AN144,AN191,AN321,AN290,AN336)</f>
        <v>38088</v>
      </c>
      <c r="AO342" s="11"/>
      <c r="AP342" s="11">
        <f>SUM(AP24,AP36,AP55,AP99,AP133,AP144,AP191,AP321,AP290,AP336)</f>
        <v>29</v>
      </c>
      <c r="AQ342" s="11"/>
      <c r="AR342" s="11">
        <f>SUM(AR24,AR36,AR55,AR99,AR133,AR144,AR191,AR321,AR290,AR336)</f>
        <v>82103</v>
      </c>
      <c r="AS342" s="11"/>
      <c r="AT342" s="11">
        <f>SUM(AT24,AT36,AT55,AT99,AT133,AT144,AT191,AT321,AT290,AT336)</f>
        <v>1107</v>
      </c>
      <c r="AU342" s="11"/>
      <c r="AV342" s="11">
        <f>SUM(AV24,AV36,AV55,AV99,AV133,AV144,AV191,AV321,AV290,AV336)</f>
        <v>402</v>
      </c>
      <c r="AW342" s="11"/>
      <c r="AX342" s="11">
        <f>SUM(AX24,AX36,AX55,AX99,AX133,AX144,AX191,AX321,AX290,AX336)</f>
        <v>3868</v>
      </c>
      <c r="AY342" s="8"/>
      <c r="AZ342" s="8"/>
      <c r="BA342" s="8"/>
    </row>
    <row r="343" spans="2:53" customFormat="1">
      <c r="B343" s="98" t="s">
        <v>46</v>
      </c>
      <c r="C343" s="5">
        <v>2019</v>
      </c>
      <c r="D343" s="11">
        <f>SUM(D25,D37,D56,D100,D134,D145,D192,D322,D291,D337)</f>
        <v>92927</v>
      </c>
      <c r="E343" s="11"/>
      <c r="F343" s="11">
        <f>SUM(F25,F37,F56,F100,F134,F145,F192,F322,F291,F337)</f>
        <v>62</v>
      </c>
      <c r="G343" s="11"/>
      <c r="H343" s="11">
        <f>SUM(H25,H37,H56,H100,H134,H145,H192,H322,H291,H337)</f>
        <v>218</v>
      </c>
      <c r="I343" s="11"/>
      <c r="J343" s="11">
        <f>SUM(J25,J37,J56,J100,J134,J145,J192,J322,J291,J337)</f>
        <v>9827</v>
      </c>
      <c r="K343" s="11"/>
      <c r="L343" s="11">
        <f>SUM(L25,L37,L56,L100,L134,L145,L192,L322,L291,L337)</f>
        <v>2174</v>
      </c>
      <c r="M343" s="11"/>
      <c r="N343" s="11">
        <f>SUM(N25,N37,N56,N100,N134,N145,N192,N322,N291,N337)</f>
        <v>0</v>
      </c>
      <c r="O343" s="11"/>
      <c r="P343" s="11">
        <f>SUM(P25,P37,P56,P100,P134,P145,P192,P322,P291,P337)</f>
        <v>2975</v>
      </c>
      <c r="Q343" s="11"/>
      <c r="R343" s="11">
        <f>SUM(R25,R37,R56,R100,R134,R145,R192,R322,R291,R337)</f>
        <v>0</v>
      </c>
      <c r="S343" s="11"/>
      <c r="T343" s="11">
        <f>SUM(T25,T37,T56,T100,T134,T145,T192,T322,T291,T337)</f>
        <v>146</v>
      </c>
      <c r="U343" s="11"/>
      <c r="V343" s="11">
        <f>SUM(V25,V37,V56,V100,V134,V145,V192,V322,V291,V337)</f>
        <v>2011</v>
      </c>
      <c r="W343" s="11"/>
      <c r="X343" s="11">
        <f>SUM(X25,X37,X56,X100,X134,X145,X192,X322,X291,X337)</f>
        <v>659</v>
      </c>
      <c r="Y343" s="11"/>
      <c r="Z343" s="11">
        <f>SUM(Z25,Z37,Z56,Z100,Z134,Z145,Z192,Z322,Z291,Z337)</f>
        <v>547</v>
      </c>
      <c r="AA343" s="11"/>
      <c r="AB343" s="11">
        <f>SUM(AB25,AB37,AB56,AB100,AB134,AB145,AB192,AB322,AB291,AB337)</f>
        <v>4142</v>
      </c>
      <c r="AC343" s="11"/>
      <c r="AD343" s="11">
        <f>SUM(AD25,AD37,AD56,AD100,AD134,AD145,AD192,AD322,AD291,AD337)</f>
        <v>1</v>
      </c>
      <c r="AE343" s="11"/>
      <c r="AF343" s="11">
        <f>SUM(AF25,AF37,AF56,AF100,AF134,AF145,AF192,AF322,AF291,AF337)</f>
        <v>37</v>
      </c>
      <c r="AG343" s="11"/>
      <c r="AH343" s="11">
        <f>SUM(AH25,AH37,AH56,AH100,AH134,AH145,AH192,AH322,AH291,AH337)</f>
        <v>4564</v>
      </c>
      <c r="AI343" s="11"/>
      <c r="AJ343" s="11">
        <f>SUM(AJ25,AJ37,AJ56,AJ100,AJ134,AJ145,AJ192,AJ322,AJ291,AJ337)</f>
        <v>4953</v>
      </c>
      <c r="AK343" s="11"/>
      <c r="AL343" s="11">
        <f>SUM(AL25,AL37,AL56,AL100,AL134,AL145,AL192,AL322,AL291,AL337)</f>
        <v>0</v>
      </c>
      <c r="AM343" s="11"/>
      <c r="AN343" s="11">
        <f>SUM(AN25,AN37,AN56,AN100,AN134,AN145,AN192,AN322,AN291,AN337)</f>
        <v>20734</v>
      </c>
      <c r="AO343" s="11"/>
      <c r="AP343" s="11">
        <f>SUM(AP25,AP37,AP56,AP100,AP134,AP145,AP192,AP322,AP291,AP337)</f>
        <v>8</v>
      </c>
      <c r="AQ343" s="11"/>
      <c r="AR343" s="11">
        <f>SUM(AR25,AR37,AR56,AR100,AR134,AR145,AR192,AR322,AR291,AR337)</f>
        <v>65322</v>
      </c>
      <c r="AS343" s="11"/>
      <c r="AT343" s="11">
        <f>SUM(AT25,AT37,AT56,AT100,AT134,AT145,AT192,AT322,AT291,AT337)</f>
        <v>929</v>
      </c>
      <c r="AU343" s="11"/>
      <c r="AV343" s="11">
        <f>SUM(AV25,AV37,AV56,AV100,AV134,AV145,AV192,AV322,AV291,AV337)</f>
        <v>635</v>
      </c>
      <c r="AW343" s="11"/>
      <c r="AX343" s="11">
        <f>SUM(AX25,AX37,AX56,AX100,AX134,AX145,AX192,AX322,AX291,AX337)</f>
        <v>458</v>
      </c>
      <c r="AY343" s="8"/>
      <c r="AZ343" s="8"/>
      <c r="BA343" s="8"/>
    </row>
    <row r="344" spans="2:53" customFormat="1">
      <c r="B344" s="98" t="s">
        <v>46</v>
      </c>
      <c r="C344" s="5">
        <v>2020</v>
      </c>
      <c r="D344" s="11">
        <f>SUM(D26,D38,D57,D101,D135,D146,D193,D323,D292,D338)</f>
        <v>118923</v>
      </c>
      <c r="E344" s="11"/>
      <c r="F344" s="11">
        <f>SUM(F26,F38,F57,F101,F135,F146,F193,F323,F292,F338)</f>
        <v>1477</v>
      </c>
      <c r="G344" s="11"/>
      <c r="H344" s="11">
        <f>SUM(H26,H38,H57,H101,H135,H146,H193,H323,H292,H338)</f>
        <v>447</v>
      </c>
      <c r="I344" s="11"/>
      <c r="J344" s="11">
        <f>SUM(J26,J38,J57,J101,J135,J146,J193,J323,J292,J338)</f>
        <v>9077</v>
      </c>
      <c r="K344" s="11"/>
      <c r="L344" s="11">
        <f>SUM(L26,L38,L57,L101,L135,L146,L193,L323,L292,L338)</f>
        <v>720</v>
      </c>
      <c r="M344" s="11"/>
      <c r="N344" s="11">
        <f>SUM(N26,N38,N57,N101,N135,N146,N193,N323,N292,N338)</f>
        <v>1</v>
      </c>
      <c r="O344" s="11"/>
      <c r="P344" s="11">
        <f>SUM(P26,P38,P57,P101,P135,P146,P193,P323,P292,P338)</f>
        <v>36</v>
      </c>
      <c r="Q344" s="11"/>
      <c r="R344" s="11">
        <f>SUM(R26,R38,R57,R101,R135,R146,R193,R323,R292,R338)</f>
        <v>0</v>
      </c>
      <c r="S344" s="11"/>
      <c r="T344" s="11">
        <f>SUM(T26,T38,T57,T101,T135,T146,T193,T323,T292,T338)</f>
        <v>435</v>
      </c>
      <c r="U344" s="11"/>
      <c r="V344" s="11">
        <f>SUM(V26,V38,V57,V101,V135,V146,V193,V323,V292,V338)</f>
        <v>32603</v>
      </c>
      <c r="W344" s="11"/>
      <c r="X344" s="11">
        <f>SUM(X26,X38,X57,X101,X135,X146,X193,X323,X292,X338)</f>
        <v>641</v>
      </c>
      <c r="Y344" s="11"/>
      <c r="Z344" s="11">
        <f>SUM(Z26,Z38,Z57,Z101,Z135,Z146,Z193,Z323,Z292,Z338)</f>
        <v>0</v>
      </c>
      <c r="AA344" s="11"/>
      <c r="AB344" s="11">
        <f>SUM(AB26,AB38,AB57,AB101,AB135,AB146,AB193,AB323,AB292,AB338)</f>
        <v>534</v>
      </c>
      <c r="AC344" s="11"/>
      <c r="AD344" s="11">
        <f>SUM(AD26,AD38,AD57,AD101,AD135,AD146,AD193,AD323,AD292,AD338)</f>
        <v>4</v>
      </c>
      <c r="AE344" s="11"/>
      <c r="AF344" s="11">
        <f>SUM(AF26,AF38,AF57,AF101,AF135,AF146,AF193,AF323,AF292,AF338)</f>
        <v>33</v>
      </c>
      <c r="AG344" s="11"/>
      <c r="AH344" s="11">
        <f>SUM(AH26,AH38,AH57,AH101,AH135,AH146,AH193,AH323,AH292,AH338)</f>
        <v>614</v>
      </c>
      <c r="AI344" s="11"/>
      <c r="AJ344" s="11">
        <f>SUM(AJ26,AJ38,AJ57,AJ101,AJ135,AJ146,AJ193,AJ323,AJ292,AJ338)</f>
        <v>1448</v>
      </c>
      <c r="AK344" s="11"/>
      <c r="AL344" s="11">
        <f>SUM(AL26,AL38,AL57,AL101,AL135,AL146,AL193,AL323,AL292,AL338)</f>
        <v>24</v>
      </c>
      <c r="AM344" s="11"/>
      <c r="AN344" s="11">
        <f>SUM(AN26,AN38,AN57,AN101,AN135,AN146,AN193,AN323,AN292,AN338)</f>
        <v>18830</v>
      </c>
      <c r="AO344" s="11"/>
      <c r="AP344" s="11">
        <f>SUM(AP26,AP38,AP57,AP101,AP135,AP146,AP193,AP323,AP292,AP338)</f>
        <v>3</v>
      </c>
      <c r="AQ344" s="11"/>
      <c r="AR344" s="11">
        <f>SUM(AR26,AR38,AR57,AR101,AR135,AR146,AR193,AR323,AR292,AR338)</f>
        <v>84217</v>
      </c>
      <c r="AS344" s="11"/>
      <c r="AT344" s="11">
        <f>SUM(AT26,AT38,AT57,AT101,AT135,AT146,AT193,AT323,AT292,AT338)</f>
        <v>623</v>
      </c>
      <c r="AU344" s="11"/>
      <c r="AV344" s="11">
        <f>SUM(AV26,AV38,AV57,AV101,AV135,AV146,AV193,AV323,AV292,AV338)</f>
        <v>685</v>
      </c>
      <c r="AW344" s="11"/>
      <c r="AX344" s="11">
        <f>SUM(AX26,AX38,AX57,AX101,AX135,AX146,AX193,AX323,AX292,AX338)</f>
        <v>415</v>
      </c>
      <c r="AY344" s="8"/>
      <c r="AZ344" s="8"/>
      <c r="BA344" s="8"/>
    </row>
    <row r="345" spans="2:53" customFormat="1" ht="13.5" thickBot="1">
      <c r="B345" s="98" t="s">
        <v>46</v>
      </c>
      <c r="C345" s="5">
        <v>2021</v>
      </c>
      <c r="D345" s="11">
        <f>SUM(D27,D39,D58,D102,D136,D147,D194,D324,D293,D339)</f>
        <v>58560</v>
      </c>
      <c r="E345" s="11"/>
      <c r="F345" s="11">
        <f>SUM(F27,F39,F58,F102,F136,F147,F194,F324,F293,F339)</f>
        <v>0</v>
      </c>
      <c r="G345" s="11"/>
      <c r="H345" s="11">
        <f>SUM(H27,H39,H58,H102,H136,H147,H194,H324,H293,H339)</f>
        <v>397</v>
      </c>
      <c r="I345" s="11"/>
      <c r="J345" s="11">
        <f>SUM(J27,J39,J58,J102,J136,J147,J194,J324,J293,J339)</f>
        <v>4038</v>
      </c>
      <c r="K345" s="11"/>
      <c r="L345" s="11">
        <f>SUM(L27,L39,L58,L102,L136,L147,L194,L324,L293,L339)</f>
        <v>227</v>
      </c>
      <c r="M345" s="11"/>
      <c r="N345" s="11">
        <f>SUM(N27,N39,N58,N102,N136,N147,N194,N324,N293,N339)</f>
        <v>0</v>
      </c>
      <c r="O345" s="11"/>
      <c r="P345" s="11">
        <f>SUM(P27,P39,P58,P102,P136,P147,P194,P324,P293,P339)</f>
        <v>358</v>
      </c>
      <c r="Q345" s="11"/>
      <c r="R345" s="11">
        <f>SUM(R27,R39,R58,R102,R136,R147,R194,R324,R293,R339)</f>
        <v>0</v>
      </c>
      <c r="S345" s="11"/>
      <c r="T345" s="11">
        <f>SUM(T27,T39,T58,T102,T136,T147,T194,T324,T293,T339)</f>
        <v>242</v>
      </c>
      <c r="U345" s="11"/>
      <c r="V345" s="11">
        <f>SUM(V27,V39,V58,V102,V136,V147,V194,V324,V293,V339)</f>
        <v>9676</v>
      </c>
      <c r="W345" s="11"/>
      <c r="X345" s="11">
        <f>SUM(X27,X39,X58,X102,X136,X147,X194,X324,X293,X339)</f>
        <v>896</v>
      </c>
      <c r="Y345" s="11"/>
      <c r="Z345" s="11">
        <f>SUM(Z27,Z39,Z58,Z102,Z136,Z147,Z194,Z324,Z293,Z339)</f>
        <v>174</v>
      </c>
      <c r="AA345" s="11"/>
      <c r="AB345" s="11">
        <f>SUM(AB27,AB39,AB58,AB102,AB136,AB147,AB194,AB324,AB293,AB339)</f>
        <v>1004</v>
      </c>
      <c r="AC345" s="11"/>
      <c r="AD345" s="11">
        <f>SUM(AD27,AD39,AD58,AD102,AD136,AD147,AD194,AD324,AD293,AD339)</f>
        <v>0</v>
      </c>
      <c r="AE345" s="11"/>
      <c r="AF345" s="11">
        <f>SUM(AF27,AF39,AF58,AF102,AF136,AF147,AF194,AF324,AF293,AF339)</f>
        <v>45</v>
      </c>
      <c r="AG345" s="11"/>
      <c r="AH345" s="11">
        <f>SUM(AH27,AH39,AH58,AH102,AH136,AH147,AH194,AH324,AH293,AH339)</f>
        <v>12000</v>
      </c>
      <c r="AI345" s="11"/>
      <c r="AJ345" s="11">
        <f>SUM(AJ27,AJ39,AJ58,AJ102,AJ136,AJ147,AJ194,AJ324,AJ293,AJ339)</f>
        <v>50</v>
      </c>
      <c r="AK345" s="11"/>
      <c r="AL345" s="11">
        <f>SUM(AL27,AL39,AL58,AL102,AL136,AL147,AL194,AL324,AL293,AL339)</f>
        <v>0</v>
      </c>
      <c r="AM345" s="11"/>
      <c r="AN345" s="11">
        <f>SUM(AN27,AN39,AN58,AN102,AN136,AN147,AN194,AN324,AN293,AN339)</f>
        <v>11757</v>
      </c>
      <c r="AO345" s="11"/>
      <c r="AP345" s="11">
        <f>SUM(AP27,AP39,AP58,AP102,AP136,AP147,AP194,AP324,AP293,AP339)</f>
        <v>152</v>
      </c>
      <c r="AQ345" s="11"/>
      <c r="AR345" s="11">
        <f>SUM(AR27,AR39,AR58,AR102,AR136,AR147,AR194,AR324,AR293,AR339)</f>
        <v>163433</v>
      </c>
      <c r="AS345" s="11"/>
      <c r="AT345" s="11">
        <f>SUM(AT27,AT39,AT58,AT102,AT136,AT147,AT194,AT324,AT293,AT339)</f>
        <v>402</v>
      </c>
      <c r="AU345" s="11"/>
      <c r="AV345" s="11">
        <f>SUM(AV27,AV39,AV58,AV102,AV136,AV147,AV194,AV324,AV293,AV339)</f>
        <v>1454</v>
      </c>
      <c r="AW345" s="11"/>
      <c r="AX345" s="11">
        <f>SUM(AX27,AX39,AX58,AX102,AX136,AX147,AX194,AX324,AX293,AX339)</f>
        <v>40</v>
      </c>
      <c r="AY345" s="8"/>
      <c r="AZ345" s="8"/>
      <c r="BA345" s="8"/>
    </row>
    <row r="346" spans="2:53">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row>
    <row r="347" spans="2:53" ht="12.75" customHeight="1">
      <c r="B347" s="127" t="s">
        <v>149</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23"/>
      <c r="AF347" s="23"/>
      <c r="AG347" s="23"/>
      <c r="AH347" s="23"/>
      <c r="AI347" s="23"/>
      <c r="AJ347" s="23"/>
      <c r="AK347" s="23"/>
      <c r="AL347" s="23"/>
      <c r="AM347" s="23"/>
      <c r="AN347" s="23"/>
      <c r="AO347" s="23"/>
      <c r="AP347" s="23"/>
    </row>
    <row r="348" spans="2:53">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23"/>
      <c r="AF348" s="23"/>
      <c r="AG348" s="23"/>
      <c r="AH348" s="23"/>
      <c r="AI348" s="23"/>
      <c r="AJ348" s="23"/>
      <c r="AK348" s="23"/>
      <c r="AL348" s="23"/>
      <c r="AM348" s="23"/>
      <c r="AN348" s="23"/>
      <c r="AO348" s="23"/>
      <c r="AP348" s="23"/>
    </row>
    <row r="349" spans="2:53">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23"/>
      <c r="AF349" s="23"/>
      <c r="AG349" s="23"/>
      <c r="AH349" s="23"/>
      <c r="AI349" s="23"/>
      <c r="AJ349" s="23"/>
      <c r="AK349" s="23"/>
      <c r="AL349" s="23"/>
      <c r="AM349" s="23"/>
      <c r="AN349" s="23"/>
      <c r="AO349" s="23"/>
      <c r="AP349" s="23"/>
    </row>
    <row r="350" spans="2:5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row>
    <row r="351" spans="2:53" customFormat="1" ht="49.5" customHeight="1">
      <c r="B351" s="121" t="s">
        <v>154</v>
      </c>
      <c r="C351" s="121"/>
      <c r="D351" s="121"/>
      <c r="E351" s="121"/>
      <c r="F351" s="121"/>
      <c r="G351" s="121"/>
      <c r="H351" s="121"/>
      <c r="I351" s="121"/>
      <c r="J351" s="121"/>
      <c r="K351" s="101"/>
      <c r="L351" s="102"/>
      <c r="M351" s="101"/>
      <c r="N351" s="102"/>
      <c r="O351" s="101"/>
      <c r="P351" s="102"/>
      <c r="Q351" s="101"/>
      <c r="R351" s="25"/>
      <c r="S351" s="26"/>
      <c r="T351" s="25"/>
      <c r="U351" s="26"/>
      <c r="V351" s="25"/>
      <c r="W351" s="26"/>
      <c r="X351" s="25"/>
      <c r="Y351" s="26"/>
      <c r="Z351" s="25"/>
      <c r="AA351" s="26"/>
      <c r="AB351" s="25"/>
      <c r="AC351" s="26"/>
      <c r="AD351" s="25"/>
      <c r="AE351" s="26"/>
      <c r="AF351" s="25"/>
      <c r="AG351" s="26"/>
      <c r="AH351" s="25"/>
      <c r="AI351" s="26"/>
      <c r="AJ351" s="25"/>
      <c r="AK351" s="26"/>
      <c r="AL351" s="25"/>
      <c r="AM351" s="26"/>
      <c r="AN351" s="25"/>
      <c r="AO351" s="26"/>
      <c r="AP351" s="25"/>
      <c r="AQ351" s="26"/>
      <c r="AR351" s="25"/>
      <c r="AS351" s="26"/>
      <c r="AT351" s="25"/>
      <c r="AU351" s="26"/>
      <c r="AV351" s="25"/>
      <c r="AW351" s="26"/>
      <c r="AX351" s="25"/>
    </row>
    <row r="352" spans="2:53" customFormat="1" ht="104.25" customHeight="1">
      <c r="B352" s="103" t="s">
        <v>32</v>
      </c>
      <c r="C352" s="104" t="s">
        <v>33</v>
      </c>
      <c r="D352" s="129" t="s">
        <v>150</v>
      </c>
      <c r="E352" s="129"/>
      <c r="F352" s="129"/>
      <c r="G352" s="26"/>
      <c r="H352" s="130" t="s">
        <v>151</v>
      </c>
      <c r="I352" s="130"/>
      <c r="J352" s="130"/>
      <c r="K352" s="26"/>
      <c r="L352" s="25"/>
      <c r="M352" s="26"/>
      <c r="N352" s="25"/>
      <c r="O352" s="26"/>
      <c r="P352" s="25"/>
      <c r="Q352" s="26"/>
      <c r="R352" s="25"/>
      <c r="S352" s="26"/>
      <c r="T352" s="25"/>
      <c r="U352" s="26"/>
      <c r="V352" s="25"/>
      <c r="W352" s="26"/>
      <c r="X352" s="25"/>
      <c r="Y352" s="26"/>
      <c r="Z352" s="25"/>
      <c r="AA352" s="26"/>
      <c r="AB352" s="25"/>
      <c r="AC352" s="26"/>
      <c r="AD352" s="25"/>
      <c r="AE352" s="26"/>
      <c r="AF352" s="25"/>
      <c r="AG352" s="26"/>
      <c r="AH352" s="25"/>
      <c r="AI352" s="26"/>
      <c r="AJ352" s="25"/>
      <c r="AK352" s="26"/>
      <c r="AL352" s="25"/>
      <c r="AM352" s="26"/>
      <c r="AN352" s="25"/>
      <c r="AO352" s="26"/>
      <c r="AP352" s="25"/>
      <c r="AQ352" s="26"/>
      <c r="AR352" s="25"/>
      <c r="AS352" s="26"/>
      <c r="AT352" s="25"/>
      <c r="AU352" s="26"/>
      <c r="AV352" s="25"/>
      <c r="AW352" s="26"/>
      <c r="AX352" s="25"/>
    </row>
    <row r="353" spans="2:50" customFormat="1" ht="13.5" thickBot="1">
      <c r="B353" s="105"/>
      <c r="C353" s="105"/>
      <c r="D353" s="125"/>
      <c r="E353" s="125"/>
      <c r="F353" s="125"/>
      <c r="G353" s="106"/>
      <c r="H353" s="125"/>
      <c r="I353" s="125"/>
      <c r="J353" s="125"/>
      <c r="K353" s="26"/>
      <c r="L353" s="25"/>
      <c r="M353" s="26"/>
      <c r="N353" s="25"/>
      <c r="O353" s="26"/>
      <c r="P353" s="25"/>
      <c r="Q353" s="26"/>
      <c r="R353" s="25"/>
      <c r="S353" s="26"/>
      <c r="T353" s="25"/>
      <c r="U353" s="26"/>
      <c r="V353" s="25"/>
      <c r="W353" s="26"/>
      <c r="X353" s="25"/>
      <c r="Y353" s="26"/>
      <c r="Z353" s="25"/>
      <c r="AA353" s="26"/>
      <c r="AB353" s="25"/>
      <c r="AC353" s="26"/>
      <c r="AD353" s="25"/>
      <c r="AE353" s="26"/>
      <c r="AF353" s="25"/>
      <c r="AG353" s="26"/>
      <c r="AH353" s="25"/>
      <c r="AI353" s="26"/>
      <c r="AJ353" s="25"/>
      <c r="AK353" s="26"/>
      <c r="AL353" s="25"/>
      <c r="AM353" s="26"/>
      <c r="AN353" s="25"/>
      <c r="AO353" s="26"/>
      <c r="AP353" s="25"/>
      <c r="AQ353" s="26"/>
      <c r="AR353" s="25"/>
      <c r="AS353" s="26"/>
      <c r="AT353" s="25"/>
      <c r="AU353" s="26"/>
      <c r="AV353" s="25"/>
      <c r="AW353" s="26"/>
      <c r="AX353" s="25"/>
    </row>
    <row r="354" spans="2:50" customFormat="1">
      <c r="B354" s="107" t="s">
        <v>144</v>
      </c>
      <c r="C354" s="108">
        <v>2020</v>
      </c>
      <c r="D354" s="1"/>
      <c r="E354" s="131" t="s">
        <v>152</v>
      </c>
      <c r="F354" s="131"/>
      <c r="G354" s="26"/>
      <c r="H354" s="1"/>
      <c r="I354" s="123">
        <v>44000</v>
      </c>
      <c r="J354" s="123"/>
      <c r="K354" s="26"/>
      <c r="L354" s="25"/>
      <c r="M354" s="26"/>
      <c r="N354" s="25"/>
      <c r="O354" s="26"/>
      <c r="P354" s="25"/>
      <c r="Q354" s="26"/>
      <c r="R354" s="25"/>
      <c r="S354" s="26"/>
      <c r="T354" s="25"/>
      <c r="U354" s="26"/>
      <c r="V354" s="25"/>
      <c r="W354" s="26"/>
      <c r="X354" s="25"/>
      <c r="Y354" s="26"/>
      <c r="Z354" s="25"/>
      <c r="AA354" s="26"/>
      <c r="AB354" s="25"/>
      <c r="AC354" s="26"/>
      <c r="AD354" s="25"/>
      <c r="AE354" s="26"/>
      <c r="AF354" s="25"/>
      <c r="AG354" s="26"/>
      <c r="AH354" s="25"/>
      <c r="AI354" s="26"/>
      <c r="AJ354" s="25"/>
      <c r="AK354" s="26"/>
      <c r="AL354" s="25"/>
      <c r="AM354" s="26"/>
      <c r="AN354" s="25"/>
      <c r="AO354" s="26"/>
      <c r="AP354" s="25"/>
      <c r="AQ354" s="26"/>
      <c r="AR354" s="25"/>
      <c r="AS354" s="26"/>
      <c r="AT354" s="25"/>
      <c r="AU354" s="26"/>
      <c r="AV354" s="25"/>
      <c r="AW354" s="26"/>
      <c r="AX354" s="25"/>
    </row>
    <row r="355" spans="2:50" s="8" customFormat="1">
      <c r="B355" s="113"/>
      <c r="C355" s="114">
        <v>2021</v>
      </c>
      <c r="E355" s="132"/>
      <c r="F355" s="132"/>
      <c r="G355" s="115"/>
      <c r="I355" s="126" t="s">
        <v>30</v>
      </c>
      <c r="J355" s="126"/>
      <c r="K355" s="115"/>
      <c r="L355" s="116"/>
      <c r="M355" s="115"/>
      <c r="N355" s="116"/>
      <c r="O355" s="115"/>
      <c r="P355" s="116"/>
      <c r="Q355" s="115"/>
      <c r="R355" s="116"/>
      <c r="S355" s="115"/>
      <c r="T355" s="116"/>
      <c r="U355" s="115"/>
      <c r="V355" s="116"/>
      <c r="W355" s="115"/>
      <c r="X355" s="116"/>
      <c r="Y355" s="115"/>
      <c r="Z355" s="116"/>
      <c r="AA355" s="115"/>
      <c r="AB355" s="116"/>
      <c r="AC355" s="115"/>
      <c r="AD355" s="116"/>
      <c r="AE355" s="115"/>
      <c r="AF355" s="116"/>
      <c r="AG355" s="115"/>
      <c r="AH355" s="116"/>
      <c r="AI355" s="115"/>
      <c r="AJ355" s="116"/>
      <c r="AK355" s="115"/>
      <c r="AL355" s="116"/>
      <c r="AM355" s="115"/>
      <c r="AN355" s="116"/>
      <c r="AO355" s="115"/>
      <c r="AP355" s="116"/>
      <c r="AQ355" s="115"/>
      <c r="AR355" s="116"/>
      <c r="AS355" s="115"/>
      <c r="AT355" s="116"/>
      <c r="AU355" s="115"/>
      <c r="AV355" s="116"/>
      <c r="AW355" s="115"/>
      <c r="AX355" s="116"/>
    </row>
    <row r="356" spans="2:50" customFormat="1">
      <c r="B356" s="107" t="s">
        <v>11</v>
      </c>
      <c r="C356" s="108">
        <v>2018</v>
      </c>
      <c r="D356" s="1"/>
      <c r="E356" s="123">
        <v>2785</v>
      </c>
      <c r="F356" s="123"/>
      <c r="G356" s="26"/>
      <c r="H356" s="1"/>
      <c r="I356" s="123">
        <v>2</v>
      </c>
      <c r="J356" s="123"/>
      <c r="K356" s="26"/>
      <c r="L356" s="25"/>
      <c r="M356" s="26"/>
      <c r="N356" s="25"/>
      <c r="O356" s="26"/>
      <c r="P356" s="25"/>
      <c r="Q356" s="26"/>
      <c r="R356" s="25"/>
      <c r="S356" s="26"/>
      <c r="T356" s="25"/>
      <c r="U356" s="26"/>
      <c r="V356" s="25"/>
      <c r="W356" s="26"/>
      <c r="X356" s="25"/>
      <c r="Y356" s="26"/>
      <c r="Z356" s="25"/>
      <c r="AA356" s="26"/>
      <c r="AB356" s="25"/>
      <c r="AC356" s="26"/>
      <c r="AD356" s="25"/>
      <c r="AE356" s="26"/>
      <c r="AF356" s="25"/>
      <c r="AG356" s="26"/>
      <c r="AH356" s="25"/>
      <c r="AI356" s="26"/>
      <c r="AJ356" s="25"/>
      <c r="AK356" s="26"/>
      <c r="AL356" s="25"/>
      <c r="AM356" s="26"/>
      <c r="AN356" s="25"/>
      <c r="AO356" s="26"/>
      <c r="AP356" s="25"/>
      <c r="AQ356" s="26"/>
      <c r="AR356" s="25"/>
      <c r="AS356" s="26"/>
      <c r="AT356" s="25"/>
      <c r="AU356" s="26"/>
      <c r="AV356" s="25"/>
      <c r="AW356" s="26"/>
      <c r="AX356" s="25"/>
    </row>
    <row r="357" spans="2:50" customFormat="1">
      <c r="B357" s="107"/>
      <c r="C357" s="108">
        <v>2019</v>
      </c>
      <c r="D357" s="1"/>
      <c r="E357" s="131">
        <v>25475</v>
      </c>
      <c r="F357" s="131"/>
      <c r="G357" s="26"/>
      <c r="H357" s="1"/>
      <c r="I357" s="123">
        <v>28149</v>
      </c>
      <c r="J357" s="123"/>
      <c r="K357" s="26"/>
      <c r="L357" s="25"/>
      <c r="M357" s="26"/>
      <c r="N357" s="25"/>
      <c r="O357" s="26"/>
      <c r="P357" s="25"/>
      <c r="Q357" s="26"/>
      <c r="R357" s="25"/>
      <c r="S357" s="26"/>
      <c r="T357" s="25"/>
      <c r="U357" s="26"/>
      <c r="V357" s="25"/>
      <c r="W357" s="26"/>
      <c r="X357" s="25"/>
      <c r="Y357" s="26"/>
      <c r="Z357" s="25"/>
      <c r="AA357" s="26"/>
      <c r="AB357" s="25"/>
      <c r="AC357" s="26"/>
      <c r="AD357" s="25"/>
      <c r="AE357" s="26"/>
      <c r="AF357" s="25"/>
      <c r="AG357" s="26"/>
      <c r="AH357" s="25"/>
      <c r="AI357" s="26"/>
      <c r="AJ357" s="25"/>
      <c r="AK357" s="26"/>
      <c r="AL357" s="25"/>
      <c r="AM357" s="26"/>
      <c r="AN357" s="25"/>
      <c r="AO357" s="26"/>
      <c r="AP357" s="25"/>
      <c r="AQ357" s="26"/>
      <c r="AR357" s="25"/>
      <c r="AS357" s="26"/>
      <c r="AT357" s="25"/>
      <c r="AU357" s="26"/>
      <c r="AV357" s="25"/>
      <c r="AW357" s="26"/>
      <c r="AX357" s="25"/>
    </row>
    <row r="358" spans="2:50" customFormat="1">
      <c r="B358" s="109" t="s">
        <v>64</v>
      </c>
      <c r="C358" s="108">
        <v>2018</v>
      </c>
      <c r="D358" s="1"/>
      <c r="E358" s="131" t="s">
        <v>152</v>
      </c>
      <c r="F358" s="131"/>
      <c r="G358" s="26"/>
      <c r="H358" s="1"/>
      <c r="I358" s="123">
        <v>10</v>
      </c>
      <c r="J358" s="123"/>
      <c r="K358" s="26"/>
      <c r="L358" s="25"/>
      <c r="M358" s="26"/>
      <c r="N358" s="25"/>
      <c r="O358" s="26"/>
      <c r="P358" s="25"/>
      <c r="Q358" s="26"/>
      <c r="R358" s="25"/>
      <c r="S358" s="26"/>
      <c r="T358" s="25"/>
      <c r="U358" s="26"/>
      <c r="V358" s="25"/>
      <c r="W358" s="26"/>
      <c r="X358" s="25"/>
      <c r="Y358" s="26"/>
      <c r="Z358" s="25"/>
      <c r="AA358" s="26"/>
      <c r="AB358" s="25"/>
      <c r="AC358" s="26"/>
      <c r="AD358" s="25"/>
      <c r="AE358" s="26"/>
      <c r="AF358" s="25"/>
      <c r="AG358" s="26"/>
      <c r="AH358" s="25"/>
      <c r="AI358" s="26"/>
      <c r="AJ358" s="25"/>
      <c r="AK358" s="26"/>
      <c r="AL358" s="25"/>
      <c r="AM358" s="26"/>
      <c r="AN358" s="25"/>
      <c r="AO358" s="26"/>
      <c r="AP358" s="25"/>
      <c r="AQ358" s="26"/>
      <c r="AR358" s="25"/>
      <c r="AS358" s="26"/>
      <c r="AT358" s="25"/>
      <c r="AU358" s="26"/>
      <c r="AV358" s="25"/>
      <c r="AW358" s="26"/>
      <c r="AX358" s="25"/>
    </row>
    <row r="359" spans="2:50" customFormat="1" ht="14.25">
      <c r="B359" s="110"/>
      <c r="C359" s="108">
        <v>2020</v>
      </c>
      <c r="D359" s="1"/>
      <c r="E359" s="131" t="s">
        <v>152</v>
      </c>
      <c r="F359" s="131"/>
      <c r="G359" s="26"/>
      <c r="H359" s="1"/>
      <c r="I359" s="123">
        <v>1</v>
      </c>
      <c r="J359" s="123"/>
      <c r="K359" s="26"/>
      <c r="L359" s="25"/>
      <c r="M359" s="26"/>
      <c r="N359" s="25"/>
      <c r="O359" s="26"/>
      <c r="P359" s="25"/>
      <c r="Q359" s="26"/>
      <c r="R359" s="25"/>
      <c r="S359" s="26"/>
      <c r="T359" s="25"/>
      <c r="U359" s="26"/>
      <c r="V359" s="25"/>
      <c r="W359" s="26"/>
      <c r="X359" s="25"/>
      <c r="Y359" s="26"/>
      <c r="Z359" s="25"/>
      <c r="AA359" s="26"/>
      <c r="AB359" s="25"/>
      <c r="AC359" s="26"/>
      <c r="AD359" s="25"/>
      <c r="AE359" s="26"/>
      <c r="AF359" s="25"/>
      <c r="AG359" s="26"/>
      <c r="AH359" s="25"/>
      <c r="AI359" s="26"/>
      <c r="AJ359" s="25"/>
      <c r="AK359" s="26"/>
      <c r="AL359" s="25"/>
      <c r="AM359" s="26"/>
      <c r="AN359" s="25"/>
      <c r="AO359" s="26"/>
      <c r="AP359" s="25"/>
      <c r="AQ359" s="26"/>
      <c r="AR359" s="25"/>
      <c r="AS359" s="26"/>
      <c r="AT359" s="25"/>
      <c r="AU359" s="26"/>
      <c r="AV359" s="25"/>
      <c r="AW359" s="26"/>
      <c r="AX359" s="25"/>
    </row>
    <row r="360" spans="2:50" customFormat="1">
      <c r="B360" s="107" t="s">
        <v>70</v>
      </c>
      <c r="C360" s="108">
        <v>2020</v>
      </c>
      <c r="D360" s="1"/>
      <c r="E360" s="131" t="s">
        <v>152</v>
      </c>
      <c r="F360" s="131"/>
      <c r="G360" s="26"/>
      <c r="H360" s="1"/>
      <c r="I360" s="123">
        <v>1800</v>
      </c>
      <c r="J360" s="123"/>
      <c r="K360" s="26"/>
      <c r="L360" s="25"/>
      <c r="M360" s="26"/>
      <c r="N360" s="25"/>
      <c r="O360" s="26"/>
      <c r="P360" s="25"/>
      <c r="Q360" s="26"/>
      <c r="R360" s="25"/>
      <c r="S360" s="26"/>
      <c r="T360" s="25"/>
      <c r="U360" s="26"/>
      <c r="V360" s="25"/>
      <c r="W360" s="26"/>
      <c r="X360" s="25"/>
      <c r="Y360" s="26"/>
      <c r="Z360" s="25"/>
      <c r="AA360" s="26"/>
      <c r="AB360" s="25"/>
      <c r="AC360" s="26"/>
      <c r="AD360" s="25"/>
      <c r="AE360" s="26"/>
      <c r="AF360" s="25"/>
      <c r="AG360" s="26"/>
      <c r="AH360" s="25"/>
      <c r="AI360" s="26"/>
      <c r="AJ360" s="25"/>
      <c r="AK360" s="26"/>
      <c r="AL360" s="25"/>
      <c r="AM360" s="26"/>
      <c r="AN360" s="25"/>
      <c r="AO360" s="26"/>
      <c r="AP360" s="25"/>
      <c r="AQ360" s="26"/>
      <c r="AR360" s="25"/>
      <c r="AS360" s="26"/>
      <c r="AT360" s="25"/>
      <c r="AU360" s="26"/>
      <c r="AV360" s="25"/>
      <c r="AW360" s="26"/>
      <c r="AX360" s="25"/>
    </row>
    <row r="361" spans="2:50" customFormat="1">
      <c r="B361" s="107" t="s">
        <v>14</v>
      </c>
      <c r="C361" s="108">
        <v>2018</v>
      </c>
      <c r="D361" s="1"/>
      <c r="E361" s="131" t="s">
        <v>152</v>
      </c>
      <c r="F361" s="131"/>
      <c r="G361" s="26"/>
      <c r="H361" s="1"/>
      <c r="I361" s="123">
        <v>450000</v>
      </c>
      <c r="J361" s="123"/>
      <c r="K361" s="26"/>
      <c r="L361" s="25"/>
      <c r="M361" s="26"/>
      <c r="N361" s="25"/>
      <c r="O361" s="26"/>
      <c r="P361" s="25"/>
      <c r="Q361" s="26"/>
      <c r="R361" s="25"/>
      <c r="S361" s="26"/>
      <c r="T361" s="25"/>
      <c r="U361" s="26"/>
      <c r="V361" s="25"/>
      <c r="W361" s="26"/>
      <c r="X361" s="25"/>
      <c r="Y361" s="26"/>
      <c r="Z361" s="25"/>
      <c r="AA361" s="26"/>
      <c r="AB361" s="25"/>
      <c r="AC361" s="26"/>
      <c r="AD361" s="25"/>
      <c r="AE361" s="26"/>
      <c r="AF361" s="25"/>
      <c r="AG361" s="26"/>
      <c r="AH361" s="25"/>
      <c r="AI361" s="26"/>
      <c r="AJ361" s="25"/>
      <c r="AK361" s="26"/>
      <c r="AL361" s="25"/>
      <c r="AM361" s="26"/>
      <c r="AN361" s="25"/>
      <c r="AO361" s="26"/>
      <c r="AP361" s="25"/>
      <c r="AQ361" s="26"/>
      <c r="AR361" s="25"/>
      <c r="AS361" s="26"/>
      <c r="AT361" s="25"/>
      <c r="AU361" s="26"/>
      <c r="AV361" s="25"/>
      <c r="AW361" s="26"/>
      <c r="AX361" s="25"/>
    </row>
    <row r="362" spans="2:50" customFormat="1">
      <c r="B362" s="107" t="s">
        <v>87</v>
      </c>
      <c r="C362" s="108">
        <v>2019</v>
      </c>
      <c r="D362" s="1"/>
      <c r="E362" s="123">
        <v>2146</v>
      </c>
      <c r="F362" s="123"/>
      <c r="G362" s="26"/>
      <c r="H362" s="1"/>
      <c r="I362" s="123">
        <v>143</v>
      </c>
      <c r="J362" s="123"/>
      <c r="K362" s="26"/>
      <c r="L362" s="25"/>
      <c r="M362" s="26"/>
      <c r="N362" s="25"/>
      <c r="O362" s="26"/>
      <c r="P362" s="25"/>
      <c r="Q362" s="26"/>
      <c r="R362" s="25"/>
      <c r="S362" s="26"/>
      <c r="T362" s="25"/>
      <c r="U362" s="26"/>
      <c r="V362" s="25"/>
      <c r="W362" s="26"/>
      <c r="X362" s="25"/>
      <c r="Y362" s="26"/>
      <c r="Z362" s="25"/>
      <c r="AA362" s="26"/>
      <c r="AB362" s="25"/>
      <c r="AC362" s="26"/>
      <c r="AD362" s="25"/>
      <c r="AE362" s="26"/>
      <c r="AF362" s="25"/>
      <c r="AG362" s="26"/>
      <c r="AH362" s="25"/>
      <c r="AI362" s="26"/>
      <c r="AJ362" s="25"/>
      <c r="AK362" s="26"/>
      <c r="AL362" s="25"/>
      <c r="AM362" s="26"/>
      <c r="AN362" s="25"/>
      <c r="AO362" s="26"/>
      <c r="AP362" s="25"/>
      <c r="AQ362" s="26"/>
      <c r="AR362" s="25"/>
      <c r="AS362" s="26"/>
      <c r="AT362" s="25"/>
      <c r="AU362" s="26"/>
      <c r="AV362" s="25"/>
      <c r="AW362" s="26"/>
      <c r="AX362" s="25"/>
    </row>
    <row r="363" spans="2:50" customFormat="1">
      <c r="B363" s="107" t="s">
        <v>86</v>
      </c>
      <c r="C363" s="108">
        <v>2017</v>
      </c>
      <c r="D363" s="1"/>
      <c r="E363" s="123" t="s">
        <v>152</v>
      </c>
      <c r="F363" s="123"/>
      <c r="G363" s="26"/>
      <c r="H363" s="1"/>
      <c r="I363" s="123">
        <v>60</v>
      </c>
      <c r="J363" s="123"/>
      <c r="K363" s="26"/>
      <c r="L363" s="25"/>
      <c r="M363" s="26"/>
      <c r="N363" s="25"/>
      <c r="O363" s="26"/>
      <c r="P363" s="25"/>
      <c r="Q363" s="26"/>
      <c r="R363" s="25"/>
      <c r="S363" s="26"/>
      <c r="T363" s="25"/>
      <c r="U363" s="26"/>
      <c r="V363" s="25"/>
      <c r="W363" s="26"/>
      <c r="X363" s="25"/>
      <c r="Y363" s="26"/>
      <c r="Z363" s="25"/>
      <c r="AA363" s="26"/>
      <c r="AB363" s="25"/>
      <c r="AC363" s="26"/>
      <c r="AD363" s="25"/>
      <c r="AE363" s="26"/>
      <c r="AF363" s="25"/>
      <c r="AG363" s="26"/>
      <c r="AH363" s="25"/>
      <c r="AI363" s="26"/>
      <c r="AJ363" s="25"/>
      <c r="AK363" s="26"/>
      <c r="AL363" s="25"/>
      <c r="AM363" s="26"/>
      <c r="AN363" s="25"/>
      <c r="AO363" s="26"/>
      <c r="AP363" s="25"/>
      <c r="AQ363" s="26"/>
      <c r="AR363" s="25"/>
      <c r="AS363" s="26"/>
      <c r="AT363" s="25"/>
      <c r="AU363" s="26"/>
      <c r="AV363" s="25"/>
      <c r="AW363" s="26"/>
      <c r="AX363" s="25"/>
    </row>
    <row r="364" spans="2:50" customFormat="1">
      <c r="B364" s="107" t="s">
        <v>107</v>
      </c>
      <c r="C364" s="108">
        <v>2019</v>
      </c>
      <c r="D364" s="1"/>
      <c r="E364" s="123">
        <v>387</v>
      </c>
      <c r="F364" s="123"/>
      <c r="G364" s="26"/>
      <c r="H364" s="1"/>
      <c r="I364" s="123" t="s">
        <v>152</v>
      </c>
      <c r="J364" s="123"/>
      <c r="K364" s="26"/>
      <c r="L364" s="25"/>
      <c r="M364" s="26"/>
      <c r="N364" s="25"/>
      <c r="O364" s="26"/>
      <c r="P364" s="25"/>
      <c r="Q364" s="26"/>
      <c r="R364" s="25"/>
      <c r="S364" s="26"/>
      <c r="T364" s="25"/>
      <c r="U364" s="26"/>
      <c r="V364" s="25"/>
      <c r="W364" s="26"/>
      <c r="X364" s="25"/>
      <c r="Y364" s="26"/>
      <c r="Z364" s="25"/>
      <c r="AA364" s="26"/>
      <c r="AB364" s="25"/>
      <c r="AC364" s="26"/>
      <c r="AD364" s="25"/>
      <c r="AE364" s="26"/>
      <c r="AF364" s="25"/>
      <c r="AG364" s="26"/>
      <c r="AH364" s="25"/>
      <c r="AI364" s="26"/>
      <c r="AJ364" s="25"/>
      <c r="AK364" s="26"/>
      <c r="AL364" s="25"/>
      <c r="AM364" s="26"/>
      <c r="AN364" s="25"/>
      <c r="AO364" s="26"/>
      <c r="AP364" s="25"/>
      <c r="AQ364" s="26"/>
      <c r="AR364" s="25"/>
      <c r="AS364" s="26"/>
      <c r="AT364" s="25"/>
      <c r="AU364" s="26"/>
      <c r="AV364" s="25"/>
      <c r="AW364" s="26"/>
      <c r="AX364" s="25"/>
    </row>
    <row r="365" spans="2:50" customFormat="1" ht="13.5" thickBot="1">
      <c r="B365" s="111" t="s">
        <v>21</v>
      </c>
      <c r="C365" s="112">
        <v>2019</v>
      </c>
      <c r="D365" s="106"/>
      <c r="E365" s="124">
        <v>183</v>
      </c>
      <c r="F365" s="124"/>
      <c r="G365" s="106"/>
      <c r="H365" s="106"/>
      <c r="I365" s="124">
        <v>5454</v>
      </c>
      <c r="J365" s="124"/>
      <c r="K365" s="26"/>
      <c r="L365" s="25"/>
      <c r="M365" s="26"/>
      <c r="N365" s="25"/>
      <c r="O365" s="26"/>
      <c r="P365" s="25"/>
      <c r="Q365" s="26"/>
      <c r="R365" s="25"/>
      <c r="S365" s="26"/>
      <c r="T365" s="25"/>
      <c r="U365" s="26"/>
      <c r="V365" s="25"/>
      <c r="W365" s="26"/>
      <c r="X365" s="25"/>
      <c r="Y365" s="26"/>
      <c r="Z365" s="25"/>
      <c r="AA365" s="26"/>
      <c r="AB365" s="25"/>
      <c r="AC365" s="26"/>
      <c r="AD365" s="25"/>
      <c r="AE365" s="26"/>
      <c r="AF365" s="25"/>
      <c r="AG365" s="26"/>
      <c r="AH365" s="25"/>
      <c r="AI365" s="26"/>
      <c r="AJ365" s="25"/>
      <c r="AK365" s="26"/>
      <c r="AL365" s="25"/>
      <c r="AM365" s="26"/>
      <c r="AN365" s="25"/>
      <c r="AO365" s="26"/>
      <c r="AP365" s="25"/>
      <c r="AQ365" s="26"/>
      <c r="AR365" s="25"/>
      <c r="AS365" s="26"/>
      <c r="AT365" s="25"/>
      <c r="AU365" s="26"/>
      <c r="AV365" s="25"/>
      <c r="AW365" s="26"/>
      <c r="AX365" s="25"/>
    </row>
    <row r="366" spans="2:50" customFormat="1">
      <c r="D366" s="25"/>
      <c r="E366" s="26"/>
      <c r="F366" s="25"/>
      <c r="G366" s="26"/>
      <c r="H366" s="25"/>
      <c r="I366" s="26"/>
      <c r="J366" s="25"/>
      <c r="K366" s="26"/>
      <c r="L366" s="25"/>
      <c r="M366" s="26"/>
      <c r="N366" s="25"/>
      <c r="O366" s="26"/>
      <c r="P366" s="25"/>
      <c r="Q366" s="26"/>
      <c r="R366" s="25"/>
      <c r="S366" s="26"/>
      <c r="T366" s="25"/>
      <c r="U366" s="26"/>
      <c r="V366" s="25"/>
      <c r="W366" s="26"/>
      <c r="X366" s="25"/>
      <c r="Y366" s="26"/>
      <c r="Z366" s="25"/>
      <c r="AA366" s="26"/>
      <c r="AB366" s="25"/>
      <c r="AC366" s="26"/>
      <c r="AD366" s="25"/>
      <c r="AE366" s="26"/>
      <c r="AF366" s="25"/>
      <c r="AG366" s="26"/>
      <c r="AH366" s="25"/>
      <c r="AI366" s="26"/>
      <c r="AJ366" s="25"/>
      <c r="AK366" s="26"/>
      <c r="AL366" s="25"/>
      <c r="AM366" s="26"/>
      <c r="AN366" s="25"/>
      <c r="AO366" s="26"/>
      <c r="AP366" s="25"/>
      <c r="AQ366" s="26"/>
      <c r="AR366" s="25"/>
      <c r="AS366" s="26"/>
      <c r="AT366" s="25"/>
      <c r="AU366" s="26"/>
      <c r="AV366" s="25"/>
      <c r="AW366" s="26"/>
      <c r="AX366" s="25"/>
    </row>
    <row r="367" spans="2:50" customFormat="1">
      <c r="B367" s="127" t="s">
        <v>153</v>
      </c>
      <c r="C367" s="128"/>
      <c r="D367" s="128"/>
      <c r="E367" s="128"/>
      <c r="F367" s="128"/>
      <c r="G367" s="128"/>
      <c r="H367" s="128"/>
      <c r="I367" s="128"/>
      <c r="J367" s="128"/>
      <c r="K367" s="128"/>
      <c r="L367" s="128"/>
      <c r="M367" s="26"/>
      <c r="N367" s="25"/>
      <c r="O367" s="26"/>
      <c r="P367" s="25"/>
      <c r="Q367" s="26"/>
      <c r="R367" s="25"/>
      <c r="S367" s="26"/>
      <c r="T367" s="25"/>
      <c r="U367" s="26"/>
      <c r="V367" s="25"/>
      <c r="W367" s="26"/>
      <c r="X367" s="25"/>
      <c r="Y367" s="26"/>
      <c r="Z367" s="25"/>
      <c r="AA367" s="26"/>
      <c r="AB367" s="25"/>
      <c r="AC367" s="26"/>
      <c r="AD367" s="25"/>
      <c r="AE367" s="26"/>
      <c r="AF367" s="25"/>
      <c r="AG367" s="26"/>
      <c r="AH367" s="25"/>
      <c r="AI367" s="26"/>
      <c r="AJ367" s="25"/>
      <c r="AK367" s="26"/>
      <c r="AL367" s="25"/>
      <c r="AM367" s="26"/>
      <c r="AN367" s="25"/>
      <c r="AO367" s="26"/>
      <c r="AP367" s="25"/>
      <c r="AQ367" s="26"/>
      <c r="AR367" s="25"/>
      <c r="AS367" s="26"/>
      <c r="AT367" s="25"/>
      <c r="AU367" s="26"/>
      <c r="AV367" s="25"/>
      <c r="AW367" s="26"/>
      <c r="AX367" s="25"/>
    </row>
    <row r="368" spans="2:50" customFormat="1">
      <c r="B368" s="128"/>
      <c r="C368" s="128"/>
      <c r="D368" s="128"/>
      <c r="E368" s="128"/>
      <c r="F368" s="128"/>
      <c r="G368" s="128"/>
      <c r="H368" s="128"/>
      <c r="I368" s="128"/>
      <c r="J368" s="128"/>
      <c r="K368" s="128"/>
      <c r="L368" s="128"/>
      <c r="M368" s="26"/>
      <c r="N368" s="25"/>
      <c r="O368" s="26"/>
      <c r="P368" s="25"/>
      <c r="Q368" s="26"/>
      <c r="R368" s="25"/>
      <c r="S368" s="26"/>
      <c r="T368" s="25"/>
      <c r="U368" s="26"/>
      <c r="V368" s="25"/>
      <c r="W368" s="26"/>
      <c r="X368" s="25"/>
      <c r="Y368" s="26"/>
      <c r="Z368" s="25"/>
      <c r="AA368" s="26"/>
      <c r="AB368" s="25"/>
      <c r="AC368" s="26"/>
      <c r="AD368" s="25"/>
      <c r="AE368" s="26"/>
      <c r="AF368" s="25"/>
      <c r="AG368" s="26"/>
      <c r="AH368" s="25"/>
      <c r="AI368" s="26"/>
      <c r="AJ368" s="25"/>
      <c r="AK368" s="26"/>
      <c r="AL368" s="25"/>
      <c r="AM368" s="26"/>
      <c r="AN368" s="25"/>
      <c r="AO368" s="26"/>
      <c r="AP368" s="25"/>
      <c r="AQ368" s="26"/>
      <c r="AR368" s="25"/>
      <c r="AS368" s="26"/>
      <c r="AT368" s="25"/>
      <c r="AU368" s="26"/>
      <c r="AV368" s="25"/>
      <c r="AW368" s="26"/>
      <c r="AX368" s="25"/>
    </row>
    <row r="369" spans="2:50" customFormat="1">
      <c r="B369" s="128"/>
      <c r="C369" s="128"/>
      <c r="D369" s="128"/>
      <c r="E369" s="128"/>
      <c r="F369" s="128"/>
      <c r="G369" s="128"/>
      <c r="H369" s="128"/>
      <c r="I369" s="128"/>
      <c r="J369" s="128"/>
      <c r="K369" s="128"/>
      <c r="L369" s="128"/>
      <c r="M369" s="26"/>
      <c r="N369" s="25"/>
      <c r="O369" s="26"/>
      <c r="P369" s="25"/>
      <c r="Q369" s="26"/>
      <c r="R369" s="25"/>
      <c r="S369" s="26"/>
      <c r="T369" s="25"/>
      <c r="U369" s="26"/>
      <c r="V369" s="25"/>
      <c r="W369" s="26"/>
      <c r="X369" s="25"/>
      <c r="Y369" s="26"/>
      <c r="Z369" s="25"/>
      <c r="AA369" s="26"/>
      <c r="AB369" s="25"/>
      <c r="AC369" s="26"/>
      <c r="AD369" s="25"/>
      <c r="AE369" s="26"/>
      <c r="AF369" s="25"/>
      <c r="AG369" s="26"/>
      <c r="AH369" s="25"/>
      <c r="AI369" s="26"/>
      <c r="AJ369" s="25"/>
      <c r="AK369" s="26"/>
      <c r="AL369" s="25"/>
      <c r="AM369" s="26"/>
      <c r="AN369" s="25"/>
      <c r="AO369" s="26"/>
      <c r="AP369" s="25"/>
      <c r="AQ369" s="26"/>
      <c r="AR369" s="25"/>
      <c r="AS369" s="26"/>
      <c r="AT369" s="25"/>
      <c r="AU369" s="26"/>
      <c r="AV369" s="25"/>
      <c r="AW369" s="26"/>
      <c r="AX369" s="25"/>
    </row>
    <row r="370" spans="2:50" customFormat="1" ht="54.75" customHeight="1">
      <c r="B370" s="128"/>
      <c r="C370" s="128"/>
      <c r="D370" s="128"/>
      <c r="E370" s="128"/>
      <c r="F370" s="128"/>
      <c r="G370" s="128"/>
      <c r="H370" s="128"/>
      <c r="I370" s="128"/>
      <c r="J370" s="128"/>
      <c r="K370" s="128"/>
      <c r="L370" s="128"/>
      <c r="M370" s="26"/>
      <c r="N370" s="25"/>
      <c r="O370" s="26"/>
      <c r="P370" s="25"/>
      <c r="Q370" s="26"/>
      <c r="R370" s="25"/>
      <c r="S370" s="26"/>
      <c r="T370" s="25"/>
      <c r="U370" s="26"/>
      <c r="V370" s="25"/>
      <c r="W370" s="26"/>
      <c r="X370" s="25"/>
      <c r="Y370" s="26"/>
      <c r="Z370" s="25"/>
      <c r="AA370" s="26"/>
      <c r="AB370" s="25"/>
      <c r="AC370" s="26"/>
      <c r="AD370" s="25"/>
      <c r="AE370" s="26"/>
      <c r="AF370" s="25"/>
      <c r="AG370" s="26"/>
      <c r="AH370" s="25"/>
      <c r="AI370" s="26"/>
      <c r="AJ370" s="25"/>
      <c r="AK370" s="26"/>
      <c r="AL370" s="25"/>
      <c r="AM370" s="26"/>
      <c r="AN370" s="25"/>
      <c r="AO370" s="26"/>
      <c r="AP370" s="25"/>
      <c r="AQ370" s="26"/>
      <c r="AR370" s="25"/>
      <c r="AS370" s="26"/>
      <c r="AT370" s="25"/>
      <c r="AU370" s="26"/>
      <c r="AV370" s="25"/>
      <c r="AW370" s="26"/>
      <c r="AX370" s="25"/>
    </row>
    <row r="371" spans="2:50">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row>
    <row r="372" spans="2:50">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row>
    <row r="373" spans="2:50">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row>
    <row r="374" spans="2:50">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row>
    <row r="375" spans="2:50">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row>
    <row r="376" spans="2:50">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row>
    <row r="377" spans="2:50">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row>
    <row r="378" spans="2:50">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row>
    <row r="379" spans="2:50">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row>
    <row r="380" spans="2:50">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row>
    <row r="381" spans="2:50">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row>
    <row r="382" spans="2:50">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row>
    <row r="383" spans="2:50">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row>
    <row r="384" spans="2:50">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row>
    <row r="385" spans="2:42">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row>
    <row r="386" spans="2:42">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row>
    <row r="387" spans="2:42">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row>
    <row r="388" spans="2:42">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row>
    <row r="389" spans="2:42">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row>
    <row r="390" spans="2:42">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row>
    <row r="391" spans="2:42">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row>
    <row r="392" spans="2:42">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row>
    <row r="393" spans="2:42">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row>
    <row r="394" spans="2:42">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row>
    <row r="395" spans="2:42">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row>
    <row r="396" spans="2:42">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row>
    <row r="397" spans="2:42">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row>
    <row r="398" spans="2:42">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row>
    <row r="399" spans="2:42">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row>
    <row r="400" spans="2:42">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row>
    <row r="401" spans="2:42">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row>
    <row r="402" spans="2:42">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row>
    <row r="403" spans="2:42">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row>
    <row r="404" spans="2:42">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row>
    <row r="405" spans="2:42">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row>
    <row r="406" spans="2:42">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row>
    <row r="407" spans="2:42">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row>
    <row r="408" spans="2:42">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row>
    <row r="409" spans="2:42">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row>
    <row r="410" spans="2:42">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row>
    <row r="411" spans="2:42">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row>
    <row r="412" spans="2:42">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row>
    <row r="413" spans="2:42">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row>
    <row r="414" spans="2:42">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row>
    <row r="415" spans="2:42">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row>
    <row r="416" spans="2:42">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row>
    <row r="417" spans="2:42">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row>
    <row r="418" spans="2:42">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row>
    <row r="419" spans="2:42">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row>
    <row r="420" spans="2:42">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row>
    <row r="421" spans="2:42">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row>
    <row r="422" spans="2:42">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row>
    <row r="423" spans="2:42">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row>
    <row r="424" spans="2:42">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row>
    <row r="425" spans="2:42">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row>
    <row r="426" spans="2:42">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row>
    <row r="427" spans="2:42">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row>
    <row r="428" spans="2:42">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row>
    <row r="429" spans="2:42">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row>
    <row r="430" spans="2:42">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row>
    <row r="431" spans="2:42">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row>
    <row r="432" spans="2:42">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row>
    <row r="433" spans="2:42">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row>
    <row r="434" spans="2:42">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row>
    <row r="435" spans="2:42">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row>
    <row r="436" spans="2:42">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row>
    <row r="437" spans="2:42">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row>
    <row r="438" spans="2:42">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row>
    <row r="439" spans="2:42">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row>
    <row r="440" spans="2:42">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row>
    <row r="441" spans="2:42">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row>
    <row r="442" spans="2:42">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row>
    <row r="443" spans="2:42">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row>
    <row r="444" spans="2:42">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row>
    <row r="445" spans="2:42">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row>
    <row r="446" spans="2:42">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row>
    <row r="447" spans="2:42">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row>
    <row r="448" spans="2:42">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row>
    <row r="449" spans="2:42">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row>
    <row r="450" spans="2:42">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row>
    <row r="451" spans="2:42">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row>
    <row r="452" spans="2:42">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row>
    <row r="453" spans="2:42">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row>
    <row r="454" spans="2:42">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row>
    <row r="455" spans="2:42">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row>
    <row r="456" spans="2:42">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row>
    <row r="457" spans="2:42">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row>
    <row r="458" spans="2:42">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row>
    <row r="459" spans="2:42">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row>
    <row r="460" spans="2:42">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row>
    <row r="461" spans="2:42">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row>
    <row r="462" spans="2:42">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row>
    <row r="463" spans="2:42">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row>
    <row r="464" spans="2:42">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row>
    <row r="465" spans="2:42">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row>
    <row r="466" spans="2:42">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row>
    <row r="467" spans="2:42">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row>
    <row r="468" spans="2:42">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row>
    <row r="469" spans="2:42">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row>
    <row r="470" spans="2:42">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row>
    <row r="471" spans="2:42">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row>
    <row r="472" spans="2:42">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row>
    <row r="473" spans="2:42">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row>
    <row r="474" spans="2:42">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row>
    <row r="475" spans="2:42">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row>
    <row r="476" spans="2:42">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row>
    <row r="477" spans="2:42">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row>
    <row r="478" spans="2:42">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row>
    <row r="479" spans="2:42">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row>
    <row r="480" spans="2:42">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row>
    <row r="481" spans="2:42">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row>
    <row r="482" spans="2:42">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row>
    <row r="483" spans="2:42">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row>
    <row r="484" spans="2:42">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row>
    <row r="485" spans="2:42">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row>
    <row r="486" spans="2:42">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row>
    <row r="487" spans="2:42">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row>
    <row r="488" spans="2:42">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row>
    <row r="489" spans="2:42">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row>
    <row r="490" spans="2:42">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row>
    <row r="491" spans="2:42">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row>
    <row r="492" spans="2:42">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row>
    <row r="493" spans="2:42">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row>
    <row r="494" spans="2:42">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row>
    <row r="495" spans="2:42">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row>
    <row r="496" spans="2:42">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row>
    <row r="497" spans="2:42">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row>
    <row r="498" spans="2:42">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row>
    <row r="499" spans="2:42">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row>
    <row r="500" spans="2:42">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row>
    <row r="501" spans="2:42">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row>
    <row r="502" spans="2:42">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row>
    <row r="503" spans="2:42">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row>
    <row r="504" spans="2:42">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row>
    <row r="505" spans="2:42">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row>
    <row r="506" spans="2:42">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row>
    <row r="507" spans="2:42">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row>
    <row r="508" spans="2:42">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row>
    <row r="509" spans="2:42">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row>
    <row r="510" spans="2:42">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row>
    <row r="511" spans="2:42">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row>
    <row r="512" spans="2:42">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row>
    <row r="513" spans="2:42">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row>
    <row r="514" spans="2:42">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row>
    <row r="515" spans="2:42">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row>
    <row r="516" spans="2:42">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row>
    <row r="517" spans="2:42">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row>
    <row r="518" spans="2:42">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row>
    <row r="519" spans="2:42">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row>
    <row r="520" spans="2:42">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row>
    <row r="521" spans="2:42">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row>
    <row r="522" spans="2:42">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row>
    <row r="523" spans="2:42">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row>
    <row r="524" spans="2:42">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row>
    <row r="525" spans="2:42">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row>
    <row r="526" spans="2:42">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row>
    <row r="527" spans="2:42">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row>
    <row r="528" spans="2:42">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row>
    <row r="529" spans="2:42">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row>
    <row r="530" spans="2:42">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row>
    <row r="531" spans="2:42">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row>
    <row r="532" spans="2:42">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row>
    <row r="533" spans="2:42">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row>
    <row r="534" spans="2:42">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row>
    <row r="535" spans="2:42">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row>
    <row r="536" spans="2:42">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row>
    <row r="537" spans="2:42">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row>
    <row r="538" spans="2:42">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row>
    <row r="539" spans="2:42">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row>
    <row r="540" spans="2:42">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row>
    <row r="541" spans="2:42">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row>
    <row r="542" spans="2:42">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row>
    <row r="543" spans="2:42">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row>
    <row r="544" spans="2:42">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row>
    <row r="545" spans="2:42">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row>
    <row r="546" spans="2:42">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row>
    <row r="547" spans="2:42">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row>
    <row r="548" spans="2:42">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row>
    <row r="549" spans="2:42">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row>
    <row r="550" spans="2:42">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row>
    <row r="551" spans="2:42">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row>
    <row r="552" spans="2:42">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row>
    <row r="553" spans="2:42">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row>
    <row r="554" spans="2:42">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row>
    <row r="555" spans="2:42">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row>
    <row r="556" spans="2:42">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row>
    <row r="557" spans="2:42">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row>
    <row r="558" spans="2:42">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2:42">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2:42">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2:42">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2:42">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2:42">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2:42">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2:42">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2:42">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2:42">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2:42">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2:42">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2:42">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2:42">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2:42">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2:42">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2:42">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2:42">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2:42">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2:42">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2:42">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2:42">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2:42">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2:42">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2:42">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2:42">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2:42">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2:42">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2:42">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2:42">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2:42">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2:42">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2:42">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2:42">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2:42">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2:42">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2:42">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2:42">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2:42">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2:42">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2:42">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2:42">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2:42">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2:42">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2:42">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2:42">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2:42">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2:42">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2:42">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2:42">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2:42">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2:42">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2:42">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2:42">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2:42">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2:42">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2:42">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2:42">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2:42">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2:42">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2:42">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2:42">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2:42">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2:42">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2:42">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2:42">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2:4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2:42">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2:42">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2:42">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2:42">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2:42">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2:42">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2:42">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2:42">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2:42">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2:42">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2:42">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2:42">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2:42">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2:42">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2:42">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2:42">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2:42">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2:42">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2:42">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2:42">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2:42">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2:42">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2:42">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2:42">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2:42">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2:42">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2:42">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2:42">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2:42">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2:42">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2:42">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2:42">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2:42">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2:42">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2:42">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2:42">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2:42">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2:42">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2:42">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2:42">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2:42">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2:42">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2:42">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2:42">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2:42">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2:42">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2:42">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2:42">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2:42" ht="12.75" customHeight="1">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2:42">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2:42">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2:42">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2:42" ht="12.75" customHeight="1">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2:42">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2:42">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2:42">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2:42">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2:42">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2:42">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2:42">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2:42">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2:42">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2:42">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2:42">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2:42">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2:42">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2:42">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2:42">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2:42">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2:42">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2:42">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2:42">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2:42">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2:42">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2:42" ht="12.75" customHeight="1">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2:42">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2:42">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2:42">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2:42">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2:42">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2:42">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2:42">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sheetData>
  <mergeCells count="84">
    <mergeCell ref="G4:G5"/>
    <mergeCell ref="I4:I5"/>
    <mergeCell ref="K4:K5"/>
    <mergeCell ref="M4:M5"/>
    <mergeCell ref="O4:O5"/>
    <mergeCell ref="AZ4:AZ5"/>
    <mergeCell ref="BA4:BA5"/>
    <mergeCell ref="AO4:AO5"/>
    <mergeCell ref="AQ4:AQ5"/>
    <mergeCell ref="AS4:AS5"/>
    <mergeCell ref="AU4:AU5"/>
    <mergeCell ref="AW4:AW5"/>
    <mergeCell ref="AX4:AX5"/>
    <mergeCell ref="AV4:AV5"/>
    <mergeCell ref="AT4:AT5"/>
    <mergeCell ref="AR4:AR5"/>
    <mergeCell ref="AG4:AG5"/>
    <mergeCell ref="AI4:AI5"/>
    <mergeCell ref="AK4:AK5"/>
    <mergeCell ref="AM4:AM5"/>
    <mergeCell ref="AY4:AY5"/>
    <mergeCell ref="B347:AD349"/>
    <mergeCell ref="D4:D5"/>
    <mergeCell ref="F4:F5"/>
    <mergeCell ref="H4:H5"/>
    <mergeCell ref="J4:J5"/>
    <mergeCell ref="L4:L5"/>
    <mergeCell ref="AD4:AD5"/>
    <mergeCell ref="N4:N5"/>
    <mergeCell ref="P4:P5"/>
    <mergeCell ref="R4:R5"/>
    <mergeCell ref="T4:T5"/>
    <mergeCell ref="U4:U5"/>
    <mergeCell ref="W4:W5"/>
    <mergeCell ref="Y4:Y5"/>
    <mergeCell ref="Q4:Q5"/>
    <mergeCell ref="S4:S5"/>
    <mergeCell ref="AA4:AA5"/>
    <mergeCell ref="AC4:AC5"/>
    <mergeCell ref="B4:B5"/>
    <mergeCell ref="C4:C5"/>
    <mergeCell ref="AP4:AP5"/>
    <mergeCell ref="AF4:AF5"/>
    <mergeCell ref="AH4:AH5"/>
    <mergeCell ref="AJ4:AJ5"/>
    <mergeCell ref="AL4:AL5"/>
    <mergeCell ref="AN4:AN5"/>
    <mergeCell ref="V4:V5"/>
    <mergeCell ref="X4:X5"/>
    <mergeCell ref="Z4:Z5"/>
    <mergeCell ref="AB4:AB5"/>
    <mergeCell ref="E4:E5"/>
    <mergeCell ref="AE4:AE5"/>
    <mergeCell ref="B367:L370"/>
    <mergeCell ref="D352:F352"/>
    <mergeCell ref="H352:J352"/>
    <mergeCell ref="E354:F354"/>
    <mergeCell ref="E355:F355"/>
    <mergeCell ref="E356:F356"/>
    <mergeCell ref="E357:F357"/>
    <mergeCell ref="E358:F358"/>
    <mergeCell ref="E359:F359"/>
    <mergeCell ref="E360:F360"/>
    <mergeCell ref="E361:F361"/>
    <mergeCell ref="E362:F362"/>
    <mergeCell ref="E363:F363"/>
    <mergeCell ref="E364:F364"/>
    <mergeCell ref="E365:F365"/>
    <mergeCell ref="B351:J351"/>
    <mergeCell ref="B104:C104"/>
    <mergeCell ref="I364:J364"/>
    <mergeCell ref="I365:J365"/>
    <mergeCell ref="D353:F353"/>
    <mergeCell ref="H353:J353"/>
    <mergeCell ref="I359:J359"/>
    <mergeCell ref="I360:J360"/>
    <mergeCell ref="I361:J361"/>
    <mergeCell ref="I362:J362"/>
    <mergeCell ref="I363:J363"/>
    <mergeCell ref="I354:J354"/>
    <mergeCell ref="I355:J355"/>
    <mergeCell ref="I356:J356"/>
    <mergeCell ref="I357:J357"/>
    <mergeCell ref="I358:J358"/>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B1:M311"/>
  <sheetViews>
    <sheetView topLeftCell="A86" zoomScale="115" zoomScaleNormal="115" workbookViewId="0">
      <selection activeCell="B104" sqref="B104"/>
    </sheetView>
  </sheetViews>
  <sheetFormatPr defaultRowHeight="12.75"/>
  <cols>
    <col min="1" max="1" width="1.5703125" customWidth="1"/>
    <col min="2" max="2" width="29.42578125" customWidth="1"/>
    <col min="3" max="3" width="5.5703125" customWidth="1"/>
    <col min="4" max="4" width="10.140625" customWidth="1"/>
    <col min="5" max="11" width="10.42578125" customWidth="1"/>
  </cols>
  <sheetData>
    <row r="1" spans="2:11" ht="18">
      <c r="B1" s="24" t="s">
        <v>112</v>
      </c>
      <c r="C1" s="71"/>
      <c r="D1" s="72"/>
      <c r="E1" s="72"/>
      <c r="F1" s="72"/>
      <c r="G1" s="72"/>
      <c r="H1" s="72"/>
      <c r="I1" s="72"/>
      <c r="J1" s="72"/>
      <c r="K1" s="95"/>
    </row>
    <row r="2" spans="2:11">
      <c r="C2" s="73"/>
      <c r="D2" s="25"/>
      <c r="E2" s="25"/>
      <c r="F2" s="25"/>
      <c r="G2" s="25"/>
      <c r="H2" s="25"/>
      <c r="I2" s="25"/>
      <c r="J2" s="25"/>
    </row>
    <row r="3" spans="2:11" ht="18">
      <c r="B3" s="27" t="s">
        <v>31</v>
      </c>
      <c r="C3" s="73"/>
      <c r="D3" s="25"/>
      <c r="E3" s="25"/>
      <c r="F3" s="25"/>
      <c r="G3" s="25"/>
      <c r="H3" s="25"/>
      <c r="I3" s="25"/>
      <c r="J3" s="25"/>
    </row>
    <row r="4" spans="2:11" ht="21.75" customHeight="1">
      <c r="B4" s="27" t="s">
        <v>113</v>
      </c>
      <c r="C4" s="73"/>
      <c r="D4" s="25"/>
      <c r="E4" s="25"/>
      <c r="F4" s="25"/>
      <c r="G4" s="25"/>
      <c r="H4" s="25"/>
      <c r="I4" s="25"/>
      <c r="J4" s="25"/>
    </row>
    <row r="5" spans="2:11" ht="5.25" customHeight="1">
      <c r="K5" s="25"/>
    </row>
    <row r="6" spans="2:11" ht="12.75" customHeight="1">
      <c r="B6" s="135" t="s">
        <v>32</v>
      </c>
      <c r="C6" s="143" t="s">
        <v>33</v>
      </c>
      <c r="D6" s="140" t="s">
        <v>34</v>
      </c>
      <c r="E6" s="140" t="s">
        <v>35</v>
      </c>
      <c r="F6" s="140" t="s">
        <v>36</v>
      </c>
      <c r="G6" s="140" t="s">
        <v>37</v>
      </c>
      <c r="H6" s="140" t="s">
        <v>38</v>
      </c>
      <c r="I6" s="140" t="s">
        <v>39</v>
      </c>
      <c r="J6" s="140" t="s">
        <v>40</v>
      </c>
      <c r="K6" s="140" t="s">
        <v>41</v>
      </c>
    </row>
    <row r="7" spans="2:11" ht="107.25" customHeight="1" thickBot="1">
      <c r="B7" s="136"/>
      <c r="C7" s="144"/>
      <c r="D7" s="141"/>
      <c r="E7" s="141"/>
      <c r="F7" s="141"/>
      <c r="G7" s="141"/>
      <c r="H7" s="141"/>
      <c r="I7" s="141"/>
      <c r="J7" s="141"/>
      <c r="K7" s="141"/>
    </row>
    <row r="8" spans="2:11">
      <c r="B8" s="29" t="s">
        <v>42</v>
      </c>
      <c r="C8" s="8"/>
      <c r="D8" s="25"/>
      <c r="E8" s="25"/>
      <c r="F8" s="25"/>
      <c r="G8" s="25"/>
      <c r="H8" s="25"/>
      <c r="I8" s="25"/>
      <c r="J8" s="25"/>
      <c r="K8" s="25"/>
    </row>
    <row r="9" spans="2:11">
      <c r="B9" s="74" t="s">
        <v>6</v>
      </c>
      <c r="C9" s="75">
        <v>2019</v>
      </c>
      <c r="D9" s="76" t="s">
        <v>2</v>
      </c>
      <c r="E9" s="76" t="s">
        <v>2</v>
      </c>
      <c r="F9" s="76" t="s">
        <v>2</v>
      </c>
      <c r="G9" s="76" t="s">
        <v>2</v>
      </c>
      <c r="H9" s="76" t="s">
        <v>2</v>
      </c>
      <c r="I9" s="76" t="s">
        <v>2</v>
      </c>
      <c r="J9" s="76" t="s">
        <v>2</v>
      </c>
      <c r="K9" s="76">
        <v>880</v>
      </c>
    </row>
    <row r="10" spans="2:11">
      <c r="B10" s="74"/>
      <c r="C10" s="75">
        <v>2020</v>
      </c>
      <c r="D10" s="76" t="s">
        <v>2</v>
      </c>
      <c r="E10" s="76" t="s">
        <v>2</v>
      </c>
      <c r="F10" s="76" t="s">
        <v>2</v>
      </c>
      <c r="G10" s="76" t="s">
        <v>2</v>
      </c>
      <c r="H10" s="76" t="s">
        <v>2</v>
      </c>
      <c r="I10" s="76" t="s">
        <v>2</v>
      </c>
      <c r="J10" s="76" t="s">
        <v>2</v>
      </c>
      <c r="K10" s="76">
        <v>800</v>
      </c>
    </row>
    <row r="11" spans="2:11">
      <c r="B11" s="74"/>
      <c r="C11" s="75">
        <v>2021</v>
      </c>
      <c r="D11" s="76">
        <v>1</v>
      </c>
      <c r="E11" s="76" t="s">
        <v>2</v>
      </c>
      <c r="F11" s="76" t="s">
        <v>2</v>
      </c>
      <c r="G11" s="76" t="s">
        <v>2</v>
      </c>
      <c r="H11" s="76" t="s">
        <v>2</v>
      </c>
      <c r="I11" s="76" t="s">
        <v>2</v>
      </c>
      <c r="J11" s="76" t="s">
        <v>2</v>
      </c>
      <c r="K11" s="76" t="s">
        <v>2</v>
      </c>
    </row>
    <row r="12" spans="2:11">
      <c r="B12" s="74" t="s">
        <v>43</v>
      </c>
      <c r="C12" s="75">
        <v>2018</v>
      </c>
      <c r="D12" s="76">
        <v>203</v>
      </c>
      <c r="E12" s="76" t="s">
        <v>2</v>
      </c>
      <c r="F12" s="76" t="s">
        <v>2</v>
      </c>
      <c r="G12" s="76">
        <v>30</v>
      </c>
      <c r="H12" s="76" t="s">
        <v>2</v>
      </c>
      <c r="I12" s="76" t="s">
        <v>2</v>
      </c>
      <c r="J12" s="76">
        <v>120</v>
      </c>
      <c r="K12" s="76">
        <v>319</v>
      </c>
    </row>
    <row r="13" spans="2:11">
      <c r="B13" s="74"/>
      <c r="C13" s="75">
        <v>2019</v>
      </c>
      <c r="D13" s="76">
        <v>425</v>
      </c>
      <c r="E13" s="76" t="s">
        <v>2</v>
      </c>
      <c r="F13" s="76" t="s">
        <v>2</v>
      </c>
      <c r="G13" s="76" t="s">
        <v>2</v>
      </c>
      <c r="H13" s="76" t="s">
        <v>2</v>
      </c>
      <c r="I13" s="76" t="s">
        <v>2</v>
      </c>
      <c r="J13" s="76">
        <v>50</v>
      </c>
      <c r="K13" s="76">
        <v>325</v>
      </c>
    </row>
    <row r="14" spans="2:11">
      <c r="B14" s="74" t="s">
        <v>44</v>
      </c>
      <c r="C14" s="75">
        <v>2017</v>
      </c>
      <c r="D14" s="76">
        <v>25</v>
      </c>
      <c r="E14" s="76" t="s">
        <v>2</v>
      </c>
      <c r="F14" s="76">
        <v>173</v>
      </c>
      <c r="G14" s="76">
        <v>293</v>
      </c>
      <c r="H14" s="76">
        <v>20</v>
      </c>
      <c r="I14" s="76" t="s">
        <v>2</v>
      </c>
      <c r="J14" s="76">
        <v>730</v>
      </c>
      <c r="K14" s="76">
        <v>30</v>
      </c>
    </row>
    <row r="15" spans="2:11">
      <c r="B15" s="98" t="s">
        <v>45</v>
      </c>
      <c r="C15" s="78">
        <v>2017</v>
      </c>
      <c r="D15" s="79">
        <f>SUM(D14)</f>
        <v>25</v>
      </c>
      <c r="E15" s="79">
        <f t="shared" ref="E15:K15" si="0">SUM(E14)</f>
        <v>0</v>
      </c>
      <c r="F15" s="79">
        <f t="shared" si="0"/>
        <v>173</v>
      </c>
      <c r="G15" s="79">
        <f t="shared" si="0"/>
        <v>293</v>
      </c>
      <c r="H15" s="79">
        <f t="shared" si="0"/>
        <v>20</v>
      </c>
      <c r="I15" s="79">
        <f t="shared" si="0"/>
        <v>0</v>
      </c>
      <c r="J15" s="79">
        <f t="shared" si="0"/>
        <v>730</v>
      </c>
      <c r="K15" s="79">
        <f t="shared" si="0"/>
        <v>30</v>
      </c>
    </row>
    <row r="16" spans="2:11">
      <c r="B16" s="98" t="s">
        <v>45</v>
      </c>
      <c r="C16" s="78">
        <v>2018</v>
      </c>
      <c r="D16" s="79">
        <f>SUM(D12)</f>
        <v>203</v>
      </c>
      <c r="E16" s="79">
        <f t="shared" ref="E16:K16" si="1">SUM(E12)</f>
        <v>0</v>
      </c>
      <c r="F16" s="79">
        <f t="shared" si="1"/>
        <v>0</v>
      </c>
      <c r="G16" s="79">
        <f t="shared" si="1"/>
        <v>30</v>
      </c>
      <c r="H16" s="79">
        <f t="shared" si="1"/>
        <v>0</v>
      </c>
      <c r="I16" s="79">
        <f t="shared" si="1"/>
        <v>0</v>
      </c>
      <c r="J16" s="79">
        <f t="shared" si="1"/>
        <v>120</v>
      </c>
      <c r="K16" s="79">
        <f t="shared" si="1"/>
        <v>319</v>
      </c>
    </row>
    <row r="17" spans="2:11">
      <c r="B17" s="98" t="s">
        <v>45</v>
      </c>
      <c r="C17" s="78">
        <v>2019</v>
      </c>
      <c r="D17" s="79">
        <f>SUM(D9,D13)</f>
        <v>425</v>
      </c>
      <c r="E17" s="79">
        <f t="shared" ref="E17:K17" si="2">SUM(E9,E13)</f>
        <v>0</v>
      </c>
      <c r="F17" s="79">
        <f t="shared" si="2"/>
        <v>0</v>
      </c>
      <c r="G17" s="79">
        <f t="shared" si="2"/>
        <v>0</v>
      </c>
      <c r="H17" s="79">
        <f t="shared" si="2"/>
        <v>0</v>
      </c>
      <c r="I17" s="79">
        <f t="shared" si="2"/>
        <v>0</v>
      </c>
      <c r="J17" s="79">
        <f t="shared" si="2"/>
        <v>50</v>
      </c>
      <c r="K17" s="79">
        <f t="shared" si="2"/>
        <v>1205</v>
      </c>
    </row>
    <row r="18" spans="2:11">
      <c r="B18" s="98" t="s">
        <v>45</v>
      </c>
      <c r="C18" s="78">
        <v>2020</v>
      </c>
      <c r="D18" s="79">
        <f>SUM(D10)</f>
        <v>0</v>
      </c>
      <c r="E18" s="79">
        <f t="shared" ref="E18:K19" si="3">SUM(E10)</f>
        <v>0</v>
      </c>
      <c r="F18" s="79">
        <f t="shared" si="3"/>
        <v>0</v>
      </c>
      <c r="G18" s="79">
        <f t="shared" si="3"/>
        <v>0</v>
      </c>
      <c r="H18" s="79">
        <f t="shared" si="3"/>
        <v>0</v>
      </c>
      <c r="I18" s="79">
        <f t="shared" si="3"/>
        <v>0</v>
      </c>
      <c r="J18" s="79">
        <f t="shared" si="3"/>
        <v>0</v>
      </c>
      <c r="K18" s="79">
        <f t="shared" si="3"/>
        <v>800</v>
      </c>
    </row>
    <row r="19" spans="2:11" ht="13.5" thickBot="1">
      <c r="B19" s="98" t="s">
        <v>45</v>
      </c>
      <c r="C19" s="78">
        <v>2021</v>
      </c>
      <c r="D19" s="79">
        <v>1</v>
      </c>
      <c r="E19" s="79">
        <f t="shared" si="3"/>
        <v>0</v>
      </c>
      <c r="F19" s="79">
        <f t="shared" si="3"/>
        <v>0</v>
      </c>
      <c r="G19" s="79">
        <f t="shared" si="3"/>
        <v>0</v>
      </c>
      <c r="H19" s="79">
        <f t="shared" si="3"/>
        <v>0</v>
      </c>
      <c r="I19" s="79">
        <f t="shared" si="3"/>
        <v>0</v>
      </c>
      <c r="J19" s="79">
        <f t="shared" si="3"/>
        <v>0</v>
      </c>
      <c r="K19" s="79">
        <f t="shared" si="3"/>
        <v>0</v>
      </c>
    </row>
    <row r="20" spans="2:11" ht="23.1" customHeight="1">
      <c r="B20" s="28" t="s">
        <v>47</v>
      </c>
      <c r="C20" s="80"/>
      <c r="D20" s="81"/>
      <c r="E20" s="81"/>
      <c r="F20" s="81"/>
      <c r="G20" s="81"/>
      <c r="H20" s="81"/>
      <c r="I20" s="81"/>
      <c r="J20" s="81"/>
      <c r="K20" s="81"/>
    </row>
    <row r="21" spans="2:11" ht="28.5" customHeight="1">
      <c r="B21" s="88" t="s">
        <v>48</v>
      </c>
      <c r="C21" s="78"/>
      <c r="D21" s="25"/>
      <c r="E21" s="25"/>
      <c r="F21" s="25"/>
      <c r="G21" s="25"/>
      <c r="H21" s="25"/>
      <c r="I21" s="25"/>
      <c r="J21" s="25"/>
      <c r="K21" s="25"/>
    </row>
    <row r="22" spans="2:11">
      <c r="B22" s="74" t="s">
        <v>8</v>
      </c>
      <c r="C22" s="75">
        <v>2019</v>
      </c>
      <c r="D22" s="76">
        <v>359</v>
      </c>
      <c r="E22" s="76" t="s">
        <v>2</v>
      </c>
      <c r="F22" s="76" t="s">
        <v>2</v>
      </c>
      <c r="G22" s="76" t="s">
        <v>2</v>
      </c>
      <c r="H22" s="76" t="s">
        <v>2</v>
      </c>
      <c r="I22" s="76" t="s">
        <v>2</v>
      </c>
      <c r="J22" s="76" t="s">
        <v>2</v>
      </c>
      <c r="K22" s="76" t="s">
        <v>2</v>
      </c>
    </row>
    <row r="23" spans="2:11">
      <c r="B23" s="74"/>
      <c r="C23" s="75">
        <v>2020</v>
      </c>
      <c r="D23" s="76">
        <v>30</v>
      </c>
      <c r="E23" s="76" t="s">
        <v>2</v>
      </c>
      <c r="F23" s="76">
        <v>31</v>
      </c>
      <c r="G23" s="76">
        <v>15</v>
      </c>
      <c r="H23" s="76">
        <v>2</v>
      </c>
      <c r="I23" s="76" t="s">
        <v>2</v>
      </c>
      <c r="J23" s="76">
        <v>13</v>
      </c>
      <c r="K23" s="76" t="s">
        <v>2</v>
      </c>
    </row>
    <row r="24" spans="2:11">
      <c r="B24" s="74" t="s">
        <v>9</v>
      </c>
      <c r="C24" s="75">
        <v>2017</v>
      </c>
      <c r="D24" s="76">
        <v>4</v>
      </c>
      <c r="E24" s="76" t="s">
        <v>2</v>
      </c>
      <c r="F24" s="76" t="s">
        <v>2</v>
      </c>
      <c r="G24" s="76" t="s">
        <v>2</v>
      </c>
      <c r="H24" s="76" t="s">
        <v>2</v>
      </c>
      <c r="I24" s="76" t="s">
        <v>2</v>
      </c>
      <c r="J24" s="76" t="s">
        <v>2</v>
      </c>
      <c r="K24" s="76" t="s">
        <v>2</v>
      </c>
    </row>
    <row r="25" spans="2:11">
      <c r="B25" s="74"/>
      <c r="C25" s="75">
        <v>2019</v>
      </c>
      <c r="D25" s="76">
        <v>67</v>
      </c>
      <c r="E25" s="76" t="s">
        <v>2</v>
      </c>
      <c r="F25" s="76" t="s">
        <v>2</v>
      </c>
      <c r="G25" s="76">
        <v>5</v>
      </c>
      <c r="H25" s="76">
        <v>7429</v>
      </c>
      <c r="I25" s="76" t="s">
        <v>2</v>
      </c>
      <c r="J25" s="76">
        <v>2271</v>
      </c>
      <c r="K25" s="76" t="s">
        <v>2</v>
      </c>
    </row>
    <row r="26" spans="2:11">
      <c r="B26" s="74"/>
      <c r="C26" s="75">
        <v>2020</v>
      </c>
      <c r="D26" s="76">
        <v>140</v>
      </c>
      <c r="E26" s="76" t="s">
        <v>2</v>
      </c>
      <c r="F26" s="76" t="s">
        <v>2</v>
      </c>
      <c r="G26" s="76">
        <v>364</v>
      </c>
      <c r="H26" s="76">
        <v>3498</v>
      </c>
      <c r="I26" s="76" t="s">
        <v>2</v>
      </c>
      <c r="J26" s="76">
        <v>132</v>
      </c>
      <c r="K26" s="76" t="s">
        <v>2</v>
      </c>
    </row>
    <row r="27" spans="2:11">
      <c r="B27" s="74"/>
      <c r="C27" s="75">
        <v>2021</v>
      </c>
      <c r="D27" s="76" t="s">
        <v>2</v>
      </c>
      <c r="E27" s="76" t="s">
        <v>2</v>
      </c>
      <c r="F27" s="76" t="s">
        <v>2</v>
      </c>
      <c r="G27" s="76">
        <v>5</v>
      </c>
      <c r="H27" s="76">
        <v>7429</v>
      </c>
      <c r="I27" s="76" t="s">
        <v>2</v>
      </c>
      <c r="J27" s="76" t="s">
        <v>2</v>
      </c>
      <c r="K27" s="76" t="s">
        <v>2</v>
      </c>
    </row>
    <row r="28" spans="2:11">
      <c r="B28" s="74" t="s">
        <v>10</v>
      </c>
      <c r="C28" s="75">
        <v>2020</v>
      </c>
      <c r="D28" s="76">
        <v>38</v>
      </c>
      <c r="E28" s="76" t="s">
        <v>2</v>
      </c>
      <c r="F28" s="76" t="s">
        <v>2</v>
      </c>
      <c r="G28" s="76" t="s">
        <v>2</v>
      </c>
      <c r="H28" s="76">
        <v>4286</v>
      </c>
      <c r="I28" s="76" t="s">
        <v>2</v>
      </c>
      <c r="J28" s="76" t="s">
        <v>2</v>
      </c>
      <c r="K28" s="76">
        <v>57</v>
      </c>
    </row>
    <row r="29" spans="2:11">
      <c r="B29" s="74"/>
      <c r="C29" s="75">
        <v>2021</v>
      </c>
      <c r="D29" s="76" t="s">
        <v>2</v>
      </c>
      <c r="E29" s="76" t="s">
        <v>2</v>
      </c>
      <c r="F29" s="76" t="s">
        <v>2</v>
      </c>
      <c r="G29" s="76" t="s">
        <v>2</v>
      </c>
      <c r="H29" s="76">
        <v>858</v>
      </c>
      <c r="I29" s="76" t="s">
        <v>2</v>
      </c>
      <c r="J29" s="76" t="s">
        <v>2</v>
      </c>
      <c r="K29" s="76" t="s">
        <v>2</v>
      </c>
    </row>
    <row r="30" spans="2:11">
      <c r="B30" s="98" t="s">
        <v>45</v>
      </c>
      <c r="C30" s="78">
        <v>2017</v>
      </c>
      <c r="D30" s="79">
        <f t="shared" ref="D30:K30" si="4">SUM(D24)</f>
        <v>4</v>
      </c>
      <c r="E30" s="79">
        <f t="shared" si="4"/>
        <v>0</v>
      </c>
      <c r="F30" s="79">
        <f t="shared" si="4"/>
        <v>0</v>
      </c>
      <c r="G30" s="79">
        <f t="shared" si="4"/>
        <v>0</v>
      </c>
      <c r="H30" s="79">
        <f t="shared" si="4"/>
        <v>0</v>
      </c>
      <c r="I30" s="79">
        <f t="shared" si="4"/>
        <v>0</v>
      </c>
      <c r="J30" s="79">
        <f t="shared" si="4"/>
        <v>0</v>
      </c>
      <c r="K30" s="79">
        <f t="shared" si="4"/>
        <v>0</v>
      </c>
    </row>
    <row r="31" spans="2:11">
      <c r="B31" s="98" t="s">
        <v>45</v>
      </c>
      <c r="C31" s="78">
        <v>2018</v>
      </c>
      <c r="D31" s="79">
        <v>0</v>
      </c>
      <c r="E31" s="79">
        <v>1</v>
      </c>
      <c r="F31" s="79">
        <v>2</v>
      </c>
      <c r="G31" s="79">
        <v>3</v>
      </c>
      <c r="H31" s="79">
        <v>4</v>
      </c>
      <c r="I31" s="79">
        <v>5</v>
      </c>
      <c r="J31" s="79">
        <v>6</v>
      </c>
      <c r="K31" s="79">
        <v>7</v>
      </c>
    </row>
    <row r="32" spans="2:11">
      <c r="B32" s="98" t="s">
        <v>45</v>
      </c>
      <c r="C32" s="78">
        <v>2019</v>
      </c>
      <c r="D32" s="79">
        <f t="shared" ref="D32:K32" si="5">SUM(D22,D25)</f>
        <v>426</v>
      </c>
      <c r="E32" s="79">
        <f t="shared" si="5"/>
        <v>0</v>
      </c>
      <c r="F32" s="79">
        <f t="shared" si="5"/>
        <v>0</v>
      </c>
      <c r="G32" s="79">
        <f t="shared" si="5"/>
        <v>5</v>
      </c>
      <c r="H32" s="79">
        <f t="shared" si="5"/>
        <v>7429</v>
      </c>
      <c r="I32" s="79">
        <f t="shared" si="5"/>
        <v>0</v>
      </c>
      <c r="J32" s="79">
        <f t="shared" si="5"/>
        <v>2271</v>
      </c>
      <c r="K32" s="79">
        <f t="shared" si="5"/>
        <v>0</v>
      </c>
    </row>
    <row r="33" spans="2:11">
      <c r="B33" s="98" t="s">
        <v>45</v>
      </c>
      <c r="C33" s="78">
        <v>2020</v>
      </c>
      <c r="D33" s="79">
        <f t="shared" ref="D33:K33" si="6">SUM(D23,D26,D28)</f>
        <v>208</v>
      </c>
      <c r="E33" s="79">
        <f t="shared" si="6"/>
        <v>0</v>
      </c>
      <c r="F33" s="79">
        <f t="shared" si="6"/>
        <v>31</v>
      </c>
      <c r="G33" s="79">
        <f t="shared" si="6"/>
        <v>379</v>
      </c>
      <c r="H33" s="79">
        <f t="shared" si="6"/>
        <v>7786</v>
      </c>
      <c r="I33" s="79">
        <f t="shared" si="6"/>
        <v>0</v>
      </c>
      <c r="J33" s="79">
        <f t="shared" si="6"/>
        <v>145</v>
      </c>
      <c r="K33" s="79">
        <f t="shared" si="6"/>
        <v>57</v>
      </c>
    </row>
    <row r="34" spans="2:11" ht="13.5" thickBot="1">
      <c r="B34" s="98" t="s">
        <v>45</v>
      </c>
      <c r="C34" s="78">
        <v>2021</v>
      </c>
      <c r="D34" s="79">
        <f t="shared" ref="D34:K34" si="7">SUM(D27,D29)</f>
        <v>0</v>
      </c>
      <c r="E34" s="79">
        <f t="shared" si="7"/>
        <v>0</v>
      </c>
      <c r="F34" s="79">
        <f t="shared" si="7"/>
        <v>0</v>
      </c>
      <c r="G34" s="79">
        <f t="shared" si="7"/>
        <v>5</v>
      </c>
      <c r="H34" s="79">
        <f t="shared" si="7"/>
        <v>8287</v>
      </c>
      <c r="I34" s="79">
        <f t="shared" si="7"/>
        <v>0</v>
      </c>
      <c r="J34" s="79">
        <f t="shared" si="7"/>
        <v>0</v>
      </c>
      <c r="K34" s="79">
        <f t="shared" si="7"/>
        <v>0</v>
      </c>
    </row>
    <row r="35" spans="2:11" ht="23.1" customHeight="1">
      <c r="B35" s="88" t="s">
        <v>49</v>
      </c>
      <c r="C35" s="80"/>
      <c r="D35" s="82"/>
      <c r="E35" s="82"/>
      <c r="F35" s="82"/>
      <c r="G35" s="82"/>
      <c r="H35" s="82"/>
      <c r="I35" s="82"/>
      <c r="J35" s="82"/>
      <c r="K35" s="82"/>
    </row>
    <row r="36" spans="2:11">
      <c r="B36" s="74" t="s">
        <v>11</v>
      </c>
      <c r="C36" s="75">
        <v>2018</v>
      </c>
      <c r="D36" s="76" t="s">
        <v>3</v>
      </c>
      <c r="E36" s="76" t="s">
        <v>2</v>
      </c>
      <c r="F36" s="76" t="s">
        <v>2</v>
      </c>
      <c r="G36" s="76" t="s">
        <v>2</v>
      </c>
      <c r="H36" s="76" t="s">
        <v>2</v>
      </c>
      <c r="I36" s="76" t="s">
        <v>2</v>
      </c>
      <c r="J36" s="76" t="s">
        <v>2</v>
      </c>
      <c r="K36" s="76" t="s">
        <v>2</v>
      </c>
    </row>
    <row r="37" spans="2:11">
      <c r="B37" s="74"/>
      <c r="C37" s="75">
        <v>2019</v>
      </c>
      <c r="D37" s="76" t="s">
        <v>3</v>
      </c>
      <c r="E37" s="76" t="s">
        <v>2</v>
      </c>
      <c r="F37" s="76" t="s">
        <v>2</v>
      </c>
      <c r="G37" s="76" t="s">
        <v>2</v>
      </c>
      <c r="H37" s="76" t="s">
        <v>2</v>
      </c>
      <c r="I37" s="76" t="s">
        <v>2</v>
      </c>
      <c r="J37" s="76" t="s">
        <v>2</v>
      </c>
      <c r="K37" s="76" t="s">
        <v>2</v>
      </c>
    </row>
    <row r="38" spans="2:11">
      <c r="B38" s="74"/>
      <c r="C38" s="75">
        <v>2020</v>
      </c>
      <c r="D38" s="76" t="s">
        <v>2</v>
      </c>
      <c r="E38" s="76" t="s">
        <v>2</v>
      </c>
      <c r="F38" s="76" t="s">
        <v>3</v>
      </c>
      <c r="G38" s="76">
        <v>16</v>
      </c>
      <c r="H38" s="76" t="s">
        <v>2</v>
      </c>
      <c r="I38" s="76" t="s">
        <v>2</v>
      </c>
      <c r="J38" s="76" t="s">
        <v>2</v>
      </c>
      <c r="K38" s="76" t="s">
        <v>2</v>
      </c>
    </row>
    <row r="39" spans="2:11">
      <c r="B39" s="74" t="s">
        <v>51</v>
      </c>
      <c r="C39" s="75">
        <v>2017</v>
      </c>
      <c r="D39" s="76">
        <v>636</v>
      </c>
      <c r="E39" s="76" t="s">
        <v>2</v>
      </c>
      <c r="F39" s="76">
        <v>224</v>
      </c>
      <c r="G39" s="76">
        <v>335</v>
      </c>
      <c r="H39" s="76">
        <v>4</v>
      </c>
      <c r="I39" s="76">
        <v>121</v>
      </c>
      <c r="J39" s="76">
        <v>271</v>
      </c>
      <c r="K39" s="76">
        <v>56</v>
      </c>
    </row>
    <row r="40" spans="2:11">
      <c r="B40" s="74"/>
      <c r="C40" s="75">
        <v>2018</v>
      </c>
      <c r="D40" s="76">
        <v>256</v>
      </c>
      <c r="E40" s="76" t="s">
        <v>2</v>
      </c>
      <c r="F40" s="76">
        <v>26</v>
      </c>
      <c r="G40" s="76">
        <v>214</v>
      </c>
      <c r="H40" s="76" t="s">
        <v>2</v>
      </c>
      <c r="I40" s="76" t="s">
        <v>2</v>
      </c>
      <c r="J40" s="76">
        <v>191</v>
      </c>
      <c r="K40" s="76" t="s">
        <v>3</v>
      </c>
    </row>
    <row r="41" spans="2:11">
      <c r="B41" s="74"/>
      <c r="C41" s="75">
        <v>2019</v>
      </c>
      <c r="D41" s="76">
        <v>503</v>
      </c>
      <c r="E41" s="76" t="s">
        <v>2</v>
      </c>
      <c r="F41" s="76">
        <v>3</v>
      </c>
      <c r="G41" s="76">
        <v>87</v>
      </c>
      <c r="H41" s="76">
        <v>2</v>
      </c>
      <c r="I41" s="76" t="s">
        <v>3</v>
      </c>
      <c r="J41" s="76">
        <v>47</v>
      </c>
      <c r="K41" s="76">
        <v>47</v>
      </c>
    </row>
    <row r="42" spans="2:11">
      <c r="B42" s="74"/>
      <c r="C42" s="75">
        <v>2020</v>
      </c>
      <c r="D42" s="76">
        <v>640</v>
      </c>
      <c r="E42" s="76" t="s">
        <v>2</v>
      </c>
      <c r="F42" s="76">
        <v>11</v>
      </c>
      <c r="G42" s="76">
        <v>82</v>
      </c>
      <c r="H42" s="76" t="s">
        <v>3</v>
      </c>
      <c r="I42" s="76" t="s">
        <v>3</v>
      </c>
      <c r="J42" s="76">
        <v>54</v>
      </c>
      <c r="K42" s="76" t="s">
        <v>3</v>
      </c>
    </row>
    <row r="43" spans="2:11">
      <c r="B43" s="74"/>
      <c r="C43" s="75">
        <v>2021</v>
      </c>
      <c r="D43" s="76">
        <v>255</v>
      </c>
      <c r="E43" s="76" t="s">
        <v>2</v>
      </c>
      <c r="F43" s="76">
        <v>5</v>
      </c>
      <c r="G43" s="76">
        <v>41</v>
      </c>
      <c r="H43" s="76" t="s">
        <v>2</v>
      </c>
      <c r="I43" s="76">
        <v>1871</v>
      </c>
      <c r="J43" s="76">
        <v>26</v>
      </c>
      <c r="K43" s="76">
        <v>38</v>
      </c>
    </row>
    <row r="44" spans="2:11">
      <c r="B44" s="74" t="s">
        <v>50</v>
      </c>
      <c r="C44" s="75">
        <v>2017</v>
      </c>
      <c r="D44" s="76">
        <v>25426</v>
      </c>
      <c r="E44" s="76" t="s">
        <v>2</v>
      </c>
      <c r="F44" s="76">
        <v>404</v>
      </c>
      <c r="G44" s="76">
        <v>81408</v>
      </c>
      <c r="H44" s="76">
        <v>40</v>
      </c>
      <c r="I44" s="76" t="s">
        <v>2</v>
      </c>
      <c r="J44" s="76">
        <v>2290</v>
      </c>
      <c r="K44" s="76">
        <v>93139</v>
      </c>
    </row>
    <row r="45" spans="2:11">
      <c r="B45" s="74"/>
      <c r="C45" s="75">
        <v>2018</v>
      </c>
      <c r="D45" s="76">
        <v>6236</v>
      </c>
      <c r="E45" s="76" t="s">
        <v>2</v>
      </c>
      <c r="F45" s="76" t="s">
        <v>2</v>
      </c>
      <c r="G45" s="76">
        <v>14604</v>
      </c>
      <c r="H45" s="76" t="s">
        <v>2</v>
      </c>
      <c r="I45" s="76" t="s">
        <v>2</v>
      </c>
      <c r="J45" s="76">
        <v>8390</v>
      </c>
      <c r="K45" s="76">
        <v>14316</v>
      </c>
    </row>
    <row r="46" spans="2:11">
      <c r="B46" s="74"/>
      <c r="C46" s="75">
        <v>2019</v>
      </c>
      <c r="D46" s="76">
        <v>8881</v>
      </c>
      <c r="E46" s="76" t="s">
        <v>2</v>
      </c>
      <c r="F46" s="76" t="s">
        <v>2</v>
      </c>
      <c r="G46" s="76">
        <v>43061</v>
      </c>
      <c r="H46" s="76">
        <v>27</v>
      </c>
      <c r="I46" s="76" t="s">
        <v>2</v>
      </c>
      <c r="J46" s="76">
        <v>50</v>
      </c>
      <c r="K46" s="76">
        <v>39683</v>
      </c>
    </row>
    <row r="47" spans="2:11">
      <c r="B47" s="74"/>
      <c r="C47" s="75">
        <v>2020</v>
      </c>
      <c r="D47" s="76">
        <v>7570</v>
      </c>
      <c r="E47" s="76" t="s">
        <v>2</v>
      </c>
      <c r="F47" s="76">
        <v>37</v>
      </c>
      <c r="G47" s="76">
        <v>40166</v>
      </c>
      <c r="H47" s="76" t="s">
        <v>2</v>
      </c>
      <c r="I47" s="76" t="s">
        <v>2</v>
      </c>
      <c r="J47" s="76">
        <v>935</v>
      </c>
      <c r="K47" s="76">
        <v>9215</v>
      </c>
    </row>
    <row r="48" spans="2:11">
      <c r="B48" s="74"/>
      <c r="C48" s="75">
        <v>2021</v>
      </c>
      <c r="D48" s="76">
        <v>4108</v>
      </c>
      <c r="E48" s="76" t="s">
        <v>2</v>
      </c>
      <c r="F48" s="76" t="s">
        <v>3</v>
      </c>
      <c r="G48" s="76">
        <v>4521</v>
      </c>
      <c r="H48" s="76" t="s">
        <v>2</v>
      </c>
      <c r="I48" s="76" t="s">
        <v>2</v>
      </c>
      <c r="J48" s="76">
        <v>3441</v>
      </c>
      <c r="K48" s="76">
        <v>18311</v>
      </c>
    </row>
    <row r="49" spans="2:11">
      <c r="B49" s="98" t="s">
        <v>45</v>
      </c>
      <c r="C49" s="78">
        <v>2017</v>
      </c>
      <c r="D49" s="79">
        <f t="shared" ref="D49:K49" si="8">SUM(D44,D39)</f>
        <v>26062</v>
      </c>
      <c r="E49" s="79">
        <f t="shared" si="8"/>
        <v>0</v>
      </c>
      <c r="F49" s="79">
        <f t="shared" si="8"/>
        <v>628</v>
      </c>
      <c r="G49" s="79">
        <f t="shared" si="8"/>
        <v>81743</v>
      </c>
      <c r="H49" s="79">
        <f t="shared" si="8"/>
        <v>44</v>
      </c>
      <c r="I49" s="79">
        <f t="shared" si="8"/>
        <v>121</v>
      </c>
      <c r="J49" s="79">
        <f t="shared" si="8"/>
        <v>2561</v>
      </c>
      <c r="K49" s="79">
        <f t="shared" si="8"/>
        <v>93195</v>
      </c>
    </row>
    <row r="50" spans="2:11">
      <c r="B50" s="98" t="s">
        <v>45</v>
      </c>
      <c r="C50" s="78">
        <v>2018</v>
      </c>
      <c r="D50" s="79">
        <f t="shared" ref="D50:K52" si="9">SUM(D36,D45,D40)</f>
        <v>6492</v>
      </c>
      <c r="E50" s="79">
        <f t="shared" si="9"/>
        <v>0</v>
      </c>
      <c r="F50" s="79">
        <f t="shared" si="9"/>
        <v>26</v>
      </c>
      <c r="G50" s="79">
        <f t="shared" si="9"/>
        <v>14818</v>
      </c>
      <c r="H50" s="79">
        <f t="shared" si="9"/>
        <v>0</v>
      </c>
      <c r="I50" s="79">
        <f t="shared" si="9"/>
        <v>0</v>
      </c>
      <c r="J50" s="79">
        <f t="shared" si="9"/>
        <v>8581</v>
      </c>
      <c r="K50" s="79">
        <f t="shared" si="9"/>
        <v>14316</v>
      </c>
    </row>
    <row r="51" spans="2:11">
      <c r="B51" s="98" t="s">
        <v>45</v>
      </c>
      <c r="C51" s="78">
        <v>2019</v>
      </c>
      <c r="D51" s="79">
        <f t="shared" si="9"/>
        <v>9384</v>
      </c>
      <c r="E51" s="79">
        <f t="shared" si="9"/>
        <v>0</v>
      </c>
      <c r="F51" s="79">
        <f t="shared" si="9"/>
        <v>3</v>
      </c>
      <c r="G51" s="79">
        <f t="shared" si="9"/>
        <v>43148</v>
      </c>
      <c r="H51" s="79">
        <f t="shared" si="9"/>
        <v>29</v>
      </c>
      <c r="I51" s="79">
        <f t="shared" si="9"/>
        <v>0</v>
      </c>
      <c r="J51" s="79">
        <f t="shared" si="9"/>
        <v>97</v>
      </c>
      <c r="K51" s="79">
        <f t="shared" si="9"/>
        <v>39730</v>
      </c>
    </row>
    <row r="52" spans="2:11">
      <c r="B52" s="98" t="s">
        <v>45</v>
      </c>
      <c r="C52" s="78">
        <v>2020</v>
      </c>
      <c r="D52" s="79">
        <f t="shared" si="9"/>
        <v>8210</v>
      </c>
      <c r="E52" s="79">
        <f t="shared" si="9"/>
        <v>0</v>
      </c>
      <c r="F52" s="79">
        <f t="shared" si="9"/>
        <v>48</v>
      </c>
      <c r="G52" s="79">
        <f t="shared" si="9"/>
        <v>40264</v>
      </c>
      <c r="H52" s="79">
        <f t="shared" si="9"/>
        <v>0</v>
      </c>
      <c r="I52" s="79">
        <f t="shared" si="9"/>
        <v>0</v>
      </c>
      <c r="J52" s="79">
        <f t="shared" si="9"/>
        <v>989</v>
      </c>
      <c r="K52" s="79">
        <f t="shared" si="9"/>
        <v>9215</v>
      </c>
    </row>
    <row r="53" spans="2:11" ht="13.5" thickBot="1">
      <c r="B53" s="98" t="s">
        <v>45</v>
      </c>
      <c r="C53" s="78">
        <v>2021</v>
      </c>
      <c r="D53" s="79">
        <f t="shared" ref="D53:K53" si="10">SUM(D48,D43)</f>
        <v>4363</v>
      </c>
      <c r="E53" s="79">
        <f t="shared" si="10"/>
        <v>0</v>
      </c>
      <c r="F53" s="79">
        <f t="shared" si="10"/>
        <v>5</v>
      </c>
      <c r="G53" s="79">
        <f t="shared" si="10"/>
        <v>4562</v>
      </c>
      <c r="H53" s="79">
        <f t="shared" si="10"/>
        <v>0</v>
      </c>
      <c r="I53" s="79">
        <f t="shared" si="10"/>
        <v>1871</v>
      </c>
      <c r="J53" s="79">
        <f t="shared" si="10"/>
        <v>3467</v>
      </c>
      <c r="K53" s="79">
        <f t="shared" si="10"/>
        <v>18349</v>
      </c>
    </row>
    <row r="54" spans="2:11" ht="23.1" customHeight="1">
      <c r="B54" s="89" t="s">
        <v>52</v>
      </c>
      <c r="C54" s="30"/>
      <c r="D54" s="82"/>
      <c r="E54" s="82"/>
      <c r="F54" s="82"/>
      <c r="G54" s="82"/>
      <c r="H54" s="82"/>
      <c r="I54" s="82"/>
      <c r="J54" s="82"/>
      <c r="K54" s="82"/>
    </row>
    <row r="55" spans="2:11">
      <c r="B55" s="74" t="s">
        <v>60</v>
      </c>
      <c r="C55" s="75">
        <v>2017</v>
      </c>
      <c r="D55" s="76">
        <v>19834</v>
      </c>
      <c r="E55" s="76" t="s">
        <v>2</v>
      </c>
      <c r="F55" s="76">
        <v>4</v>
      </c>
      <c r="G55" s="76">
        <v>231</v>
      </c>
      <c r="H55" s="76">
        <v>1330</v>
      </c>
      <c r="I55" s="76" t="s">
        <v>2</v>
      </c>
      <c r="J55" s="76">
        <v>4028</v>
      </c>
      <c r="K55" s="76">
        <v>1403</v>
      </c>
    </row>
    <row r="56" spans="2:11">
      <c r="B56" s="74"/>
      <c r="C56" s="75">
        <v>2018</v>
      </c>
      <c r="D56" s="76">
        <v>459</v>
      </c>
      <c r="E56" s="76" t="s">
        <v>2</v>
      </c>
      <c r="F56" s="76">
        <v>54</v>
      </c>
      <c r="G56" s="76">
        <v>19383</v>
      </c>
      <c r="H56" s="76">
        <v>9</v>
      </c>
      <c r="I56" s="76" t="s">
        <v>2</v>
      </c>
      <c r="J56" s="76">
        <v>6523</v>
      </c>
      <c r="K56" s="76">
        <v>1135</v>
      </c>
    </row>
    <row r="57" spans="2:11">
      <c r="B57" s="74"/>
      <c r="C57" s="75">
        <v>2019</v>
      </c>
      <c r="D57" s="76">
        <v>1047</v>
      </c>
      <c r="E57" s="76">
        <v>3</v>
      </c>
      <c r="F57" s="76">
        <v>19</v>
      </c>
      <c r="G57" s="76">
        <v>1064</v>
      </c>
      <c r="H57" s="76">
        <v>1606</v>
      </c>
      <c r="I57" s="76" t="s">
        <v>2</v>
      </c>
      <c r="J57" s="76">
        <v>14852</v>
      </c>
      <c r="K57" s="76">
        <v>12393</v>
      </c>
    </row>
    <row r="58" spans="2:11">
      <c r="B58" s="74"/>
      <c r="C58" s="75">
        <v>2020</v>
      </c>
      <c r="D58" s="76">
        <v>53</v>
      </c>
      <c r="E58" s="76" t="s">
        <v>2</v>
      </c>
      <c r="F58" s="76">
        <v>13</v>
      </c>
      <c r="G58" s="76">
        <v>795</v>
      </c>
      <c r="H58" s="76">
        <v>13600</v>
      </c>
      <c r="I58" s="76" t="s">
        <v>2</v>
      </c>
      <c r="J58" s="76">
        <v>63</v>
      </c>
      <c r="K58" s="76">
        <v>27</v>
      </c>
    </row>
    <row r="59" spans="2:11">
      <c r="B59" s="74"/>
      <c r="C59" s="75">
        <v>2021</v>
      </c>
      <c r="D59" s="76">
        <v>455</v>
      </c>
      <c r="E59" s="76" t="s">
        <v>2</v>
      </c>
      <c r="F59" s="76" t="s">
        <v>2</v>
      </c>
      <c r="G59" s="76">
        <v>12</v>
      </c>
      <c r="H59" s="76" t="s">
        <v>2</v>
      </c>
      <c r="I59" s="76" t="s">
        <v>2</v>
      </c>
      <c r="J59" s="76">
        <v>4</v>
      </c>
      <c r="K59" s="76">
        <v>54</v>
      </c>
    </row>
    <row r="60" spans="2:11">
      <c r="B60" s="74" t="s">
        <v>53</v>
      </c>
      <c r="C60" s="75">
        <v>2017</v>
      </c>
      <c r="D60" s="76">
        <v>7667</v>
      </c>
      <c r="E60" s="76" t="s">
        <v>2</v>
      </c>
      <c r="F60" s="76" t="s">
        <v>2</v>
      </c>
      <c r="G60" s="76">
        <v>18126</v>
      </c>
      <c r="H60" s="76" t="s">
        <v>2</v>
      </c>
      <c r="I60" s="76" t="s">
        <v>2</v>
      </c>
      <c r="J60" s="76">
        <v>40817</v>
      </c>
      <c r="K60" s="76" t="s">
        <v>2</v>
      </c>
    </row>
    <row r="61" spans="2:11">
      <c r="B61" s="74"/>
      <c r="C61" s="75">
        <v>2018</v>
      </c>
      <c r="D61" s="76">
        <v>83080</v>
      </c>
      <c r="E61" s="76" t="s">
        <v>2</v>
      </c>
      <c r="F61" s="76" t="s">
        <v>2</v>
      </c>
      <c r="G61" s="76">
        <v>7832</v>
      </c>
      <c r="H61" s="76" t="s">
        <v>2</v>
      </c>
      <c r="I61" s="76" t="s">
        <v>2</v>
      </c>
      <c r="J61" s="76">
        <v>31740</v>
      </c>
      <c r="K61" s="76" t="s">
        <v>2</v>
      </c>
    </row>
    <row r="62" spans="2:11">
      <c r="B62" s="74"/>
      <c r="C62" s="75">
        <v>2019</v>
      </c>
      <c r="D62" s="76" t="s">
        <v>2</v>
      </c>
      <c r="E62" s="76" t="s">
        <v>2</v>
      </c>
      <c r="F62" s="76" t="s">
        <v>2</v>
      </c>
      <c r="G62" s="76" t="s">
        <v>2</v>
      </c>
      <c r="H62" s="76" t="s">
        <v>2</v>
      </c>
      <c r="I62" s="76" t="s">
        <v>2</v>
      </c>
      <c r="J62" s="76" t="s">
        <v>2</v>
      </c>
      <c r="K62" s="76" t="s">
        <v>2</v>
      </c>
    </row>
    <row r="63" spans="2:11">
      <c r="B63" s="74"/>
      <c r="C63" s="75">
        <v>2020</v>
      </c>
      <c r="D63" s="76">
        <v>29990</v>
      </c>
      <c r="E63" s="76" t="s">
        <v>2</v>
      </c>
      <c r="F63" s="76" t="s">
        <v>2</v>
      </c>
      <c r="G63" s="76">
        <v>3308</v>
      </c>
      <c r="H63" s="76" t="s">
        <v>2</v>
      </c>
      <c r="I63" s="76" t="s">
        <v>2</v>
      </c>
      <c r="J63" s="76">
        <v>32123</v>
      </c>
      <c r="K63" s="76">
        <v>5760</v>
      </c>
    </row>
    <row r="64" spans="2:11">
      <c r="B64" s="74"/>
      <c r="C64" s="75">
        <v>2021</v>
      </c>
      <c r="D64" s="76">
        <v>66</v>
      </c>
      <c r="E64" s="76" t="s">
        <v>2</v>
      </c>
      <c r="F64" s="76" t="s">
        <v>2</v>
      </c>
      <c r="G64" s="76">
        <v>8312</v>
      </c>
      <c r="H64" s="76" t="s">
        <v>2</v>
      </c>
      <c r="I64" s="76" t="s">
        <v>2</v>
      </c>
      <c r="J64" s="76">
        <v>6811</v>
      </c>
      <c r="K64" s="76">
        <v>2324</v>
      </c>
    </row>
    <row r="65" spans="2:11">
      <c r="B65" s="74" t="s">
        <v>54</v>
      </c>
      <c r="C65" s="75">
        <v>2017</v>
      </c>
      <c r="D65" s="76">
        <v>201</v>
      </c>
      <c r="E65" s="76" t="s">
        <v>2</v>
      </c>
      <c r="F65" s="76">
        <v>1</v>
      </c>
      <c r="G65" s="76">
        <v>107</v>
      </c>
      <c r="H65" s="76" t="s">
        <v>2</v>
      </c>
      <c r="I65" s="76" t="s">
        <v>2</v>
      </c>
      <c r="J65" s="76">
        <v>3</v>
      </c>
      <c r="K65" s="76">
        <v>200</v>
      </c>
    </row>
    <row r="66" spans="2:11">
      <c r="B66" s="74"/>
      <c r="C66" s="75">
        <v>2018</v>
      </c>
      <c r="D66" s="76">
        <v>335</v>
      </c>
      <c r="E66" s="76" t="s">
        <v>2</v>
      </c>
      <c r="F66" s="76">
        <v>387</v>
      </c>
      <c r="G66" s="76">
        <v>126</v>
      </c>
      <c r="H66" s="76" t="s">
        <v>2</v>
      </c>
      <c r="I66" s="76" t="s">
        <v>2</v>
      </c>
      <c r="J66" s="76">
        <v>490</v>
      </c>
      <c r="K66" s="76" t="s">
        <v>2</v>
      </c>
    </row>
    <row r="67" spans="2:11">
      <c r="B67" s="74"/>
      <c r="C67" s="75">
        <v>2019</v>
      </c>
      <c r="D67" s="76">
        <v>48</v>
      </c>
      <c r="E67" s="76" t="s">
        <v>2</v>
      </c>
      <c r="F67" s="76">
        <v>23</v>
      </c>
      <c r="G67" s="76">
        <v>111</v>
      </c>
      <c r="H67" s="76" t="s">
        <v>2</v>
      </c>
      <c r="I67" s="76" t="s">
        <v>2</v>
      </c>
      <c r="J67" s="76">
        <v>4</v>
      </c>
      <c r="K67" s="76" t="s">
        <v>2</v>
      </c>
    </row>
    <row r="68" spans="2:11">
      <c r="B68" s="74"/>
      <c r="C68" s="75">
        <v>2020</v>
      </c>
      <c r="D68" s="76" t="s">
        <v>2</v>
      </c>
      <c r="E68" s="76" t="s">
        <v>2</v>
      </c>
      <c r="F68" s="76" t="s">
        <v>2</v>
      </c>
      <c r="G68" s="76">
        <v>4</v>
      </c>
      <c r="H68" s="76" t="s">
        <v>2</v>
      </c>
      <c r="I68" s="76" t="s">
        <v>2</v>
      </c>
      <c r="J68" s="76">
        <v>8</v>
      </c>
      <c r="K68" s="76" t="s">
        <v>2</v>
      </c>
    </row>
    <row r="69" spans="2:11">
      <c r="B69" s="74" t="s">
        <v>55</v>
      </c>
      <c r="C69" s="75">
        <v>2017</v>
      </c>
      <c r="D69" s="76">
        <v>1</v>
      </c>
      <c r="E69" s="76" t="s">
        <v>2</v>
      </c>
      <c r="F69" s="76" t="s">
        <v>2</v>
      </c>
      <c r="G69" s="76">
        <v>1278</v>
      </c>
      <c r="H69" s="76" t="s">
        <v>2</v>
      </c>
      <c r="I69" s="76" t="s">
        <v>2</v>
      </c>
      <c r="J69" s="76">
        <v>234</v>
      </c>
      <c r="K69" s="76" t="s">
        <v>2</v>
      </c>
    </row>
    <row r="70" spans="2:11">
      <c r="B70" s="74"/>
      <c r="C70" s="75">
        <v>2018</v>
      </c>
      <c r="D70" s="76">
        <v>2040</v>
      </c>
      <c r="E70" s="76" t="s">
        <v>2</v>
      </c>
      <c r="F70" s="76" t="s">
        <v>2</v>
      </c>
      <c r="G70" s="76">
        <v>139</v>
      </c>
      <c r="H70" s="76">
        <v>49</v>
      </c>
      <c r="I70" s="76" t="s">
        <v>2</v>
      </c>
      <c r="J70" s="76">
        <v>644</v>
      </c>
      <c r="K70" s="76" t="s">
        <v>3</v>
      </c>
    </row>
    <row r="71" spans="2:11">
      <c r="B71" s="74"/>
      <c r="C71" s="75">
        <v>2019</v>
      </c>
      <c r="D71" s="76">
        <v>3066</v>
      </c>
      <c r="E71" s="76" t="s">
        <v>2</v>
      </c>
      <c r="F71" s="76">
        <v>4</v>
      </c>
      <c r="G71" s="76">
        <v>93</v>
      </c>
      <c r="H71" s="76" t="s">
        <v>2</v>
      </c>
      <c r="I71" s="76" t="s">
        <v>2</v>
      </c>
      <c r="J71" s="76">
        <v>52</v>
      </c>
      <c r="K71" s="76">
        <v>1</v>
      </c>
    </row>
    <row r="72" spans="2:11">
      <c r="B72" s="74"/>
      <c r="C72" s="75">
        <v>2020</v>
      </c>
      <c r="D72" s="76">
        <v>8</v>
      </c>
      <c r="E72" s="76" t="s">
        <v>2</v>
      </c>
      <c r="F72" s="76" t="s">
        <v>2</v>
      </c>
      <c r="G72" s="76">
        <v>53</v>
      </c>
      <c r="H72" s="76">
        <v>11</v>
      </c>
      <c r="I72" s="76" t="s">
        <v>2</v>
      </c>
      <c r="J72" s="76">
        <v>4</v>
      </c>
      <c r="K72" s="76">
        <v>1</v>
      </c>
    </row>
    <row r="73" spans="2:11">
      <c r="B73" s="74"/>
      <c r="C73" s="75">
        <v>2021</v>
      </c>
      <c r="D73" s="76">
        <v>3</v>
      </c>
      <c r="E73" s="76" t="s">
        <v>2</v>
      </c>
      <c r="F73" s="76" t="s">
        <v>2</v>
      </c>
      <c r="G73" s="76">
        <v>2067</v>
      </c>
      <c r="H73" s="76" t="s">
        <v>2</v>
      </c>
      <c r="I73" s="76" t="s">
        <v>2</v>
      </c>
      <c r="J73" s="76">
        <v>13</v>
      </c>
      <c r="K73" s="76" t="s">
        <v>2</v>
      </c>
    </row>
    <row r="74" spans="2:11">
      <c r="B74" s="74" t="s">
        <v>56</v>
      </c>
      <c r="C74" s="75">
        <v>2017</v>
      </c>
      <c r="D74" s="100">
        <v>1091435</v>
      </c>
      <c r="E74" s="76" t="s">
        <v>2</v>
      </c>
      <c r="F74" s="76">
        <v>27</v>
      </c>
      <c r="G74" s="76">
        <v>98380</v>
      </c>
      <c r="H74" s="76">
        <v>16956</v>
      </c>
      <c r="I74" s="76" t="s">
        <v>2</v>
      </c>
      <c r="J74" s="76">
        <v>411933</v>
      </c>
      <c r="K74" s="76">
        <v>106710</v>
      </c>
    </row>
    <row r="75" spans="2:11">
      <c r="B75" s="74"/>
      <c r="C75" s="75">
        <v>2018</v>
      </c>
      <c r="D75" s="100">
        <v>1501098</v>
      </c>
      <c r="E75" s="76" t="s">
        <v>2</v>
      </c>
      <c r="F75" s="76">
        <v>8998</v>
      </c>
      <c r="G75" s="76">
        <v>171618</v>
      </c>
      <c r="H75" s="76">
        <v>15126</v>
      </c>
      <c r="I75" s="76" t="s">
        <v>2</v>
      </c>
      <c r="J75" s="76">
        <v>661983</v>
      </c>
      <c r="K75" s="76">
        <v>217854</v>
      </c>
    </row>
    <row r="76" spans="2:11">
      <c r="B76" s="74"/>
      <c r="C76" s="75">
        <v>2019</v>
      </c>
      <c r="D76" s="100">
        <v>1560719</v>
      </c>
      <c r="E76" s="76" t="s">
        <v>2</v>
      </c>
      <c r="F76" s="76">
        <v>1912</v>
      </c>
      <c r="G76" s="76">
        <v>88624</v>
      </c>
      <c r="H76" s="76">
        <v>12814</v>
      </c>
      <c r="I76" s="76" t="s">
        <v>2</v>
      </c>
      <c r="J76" s="76">
        <v>566377</v>
      </c>
      <c r="K76" s="76">
        <v>346248</v>
      </c>
    </row>
    <row r="77" spans="2:11">
      <c r="B77" s="74"/>
      <c r="C77" s="75">
        <v>2020</v>
      </c>
      <c r="D77" s="100">
        <v>3235475</v>
      </c>
      <c r="E77" s="76" t="s">
        <v>2</v>
      </c>
      <c r="F77" s="76">
        <v>1155</v>
      </c>
      <c r="G77" s="76">
        <v>109119</v>
      </c>
      <c r="H77" s="76">
        <v>8328</v>
      </c>
      <c r="I77" s="76" t="s">
        <v>2</v>
      </c>
      <c r="J77" s="76">
        <v>187787</v>
      </c>
      <c r="K77" s="76">
        <v>76000</v>
      </c>
    </row>
    <row r="78" spans="2:11">
      <c r="B78" s="74"/>
      <c r="C78" s="75">
        <v>2021</v>
      </c>
      <c r="D78" s="100">
        <v>1055177</v>
      </c>
      <c r="E78" s="76" t="s">
        <v>2</v>
      </c>
      <c r="F78" s="76" t="s">
        <v>2</v>
      </c>
      <c r="G78" s="76">
        <v>207410</v>
      </c>
      <c r="H78" s="76">
        <v>31040</v>
      </c>
      <c r="I78" s="76" t="s">
        <v>2</v>
      </c>
      <c r="J78" s="76">
        <v>317882</v>
      </c>
      <c r="K78" s="76">
        <v>50747</v>
      </c>
    </row>
    <row r="79" spans="2:11">
      <c r="B79" s="74" t="s">
        <v>57</v>
      </c>
      <c r="C79" s="75">
        <v>2017</v>
      </c>
      <c r="D79" s="76" t="s">
        <v>2</v>
      </c>
      <c r="E79" s="76" t="s">
        <v>2</v>
      </c>
      <c r="F79" s="76" t="s">
        <v>2</v>
      </c>
      <c r="G79" s="76" t="s">
        <v>2</v>
      </c>
      <c r="H79" s="76">
        <v>24</v>
      </c>
      <c r="I79" s="76" t="s">
        <v>2</v>
      </c>
      <c r="J79" s="76">
        <v>1400</v>
      </c>
      <c r="K79" s="76" t="s">
        <v>2</v>
      </c>
    </row>
    <row r="80" spans="2:11">
      <c r="B80" s="74"/>
      <c r="C80" s="75">
        <v>2018</v>
      </c>
      <c r="D80" s="76" t="s">
        <v>2</v>
      </c>
      <c r="E80" s="76" t="s">
        <v>2</v>
      </c>
      <c r="F80" s="76" t="s">
        <v>2</v>
      </c>
      <c r="G80" s="76" t="s">
        <v>2</v>
      </c>
      <c r="H80" s="76" t="s">
        <v>2</v>
      </c>
      <c r="I80" s="76" t="s">
        <v>2</v>
      </c>
      <c r="J80" s="76">
        <v>3380</v>
      </c>
      <c r="K80" s="76" t="s">
        <v>2</v>
      </c>
    </row>
    <row r="81" spans="2:11">
      <c r="B81" s="74"/>
      <c r="C81" s="75">
        <v>2019</v>
      </c>
      <c r="D81" s="76" t="s">
        <v>2</v>
      </c>
      <c r="E81" s="76" t="s">
        <v>2</v>
      </c>
      <c r="F81" s="76" t="s">
        <v>2</v>
      </c>
      <c r="G81" s="76" t="s">
        <v>2</v>
      </c>
      <c r="H81" s="76">
        <v>16894</v>
      </c>
      <c r="I81" s="76" t="s">
        <v>2</v>
      </c>
      <c r="J81" s="76">
        <v>2866</v>
      </c>
      <c r="K81" s="76" t="s">
        <v>2</v>
      </c>
    </row>
    <row r="82" spans="2:11">
      <c r="B82" s="74"/>
      <c r="C82" s="75">
        <v>2020</v>
      </c>
      <c r="D82" s="76" t="s">
        <v>2</v>
      </c>
      <c r="E82" s="76" t="s">
        <v>2</v>
      </c>
      <c r="F82" s="76" t="s">
        <v>2</v>
      </c>
      <c r="G82" s="76" t="s">
        <v>2</v>
      </c>
      <c r="H82" s="76">
        <v>3066</v>
      </c>
      <c r="I82" s="76" t="s">
        <v>2</v>
      </c>
      <c r="J82" s="76">
        <v>2845</v>
      </c>
      <c r="K82" s="76" t="s">
        <v>2</v>
      </c>
    </row>
    <row r="83" spans="2:11">
      <c r="B83" s="74"/>
      <c r="C83" s="75">
        <v>2021</v>
      </c>
      <c r="D83" s="76" t="s">
        <v>2</v>
      </c>
      <c r="E83" s="76" t="s">
        <v>2</v>
      </c>
      <c r="F83" s="76" t="s">
        <v>2</v>
      </c>
      <c r="G83" s="76" t="s">
        <v>3</v>
      </c>
      <c r="H83" s="76" t="s">
        <v>2</v>
      </c>
      <c r="I83" s="76" t="s">
        <v>2</v>
      </c>
      <c r="J83" s="76">
        <v>3</v>
      </c>
      <c r="K83" s="76" t="s">
        <v>2</v>
      </c>
    </row>
    <row r="84" spans="2:11">
      <c r="B84" s="74" t="s">
        <v>12</v>
      </c>
      <c r="C84" s="75">
        <v>2019</v>
      </c>
      <c r="D84" s="76" t="s">
        <v>2</v>
      </c>
      <c r="E84" s="76" t="s">
        <v>2</v>
      </c>
      <c r="F84" s="76">
        <v>55</v>
      </c>
      <c r="G84" s="76" t="s">
        <v>2</v>
      </c>
      <c r="H84" s="76" t="s">
        <v>2</v>
      </c>
      <c r="I84" s="76" t="s">
        <v>2</v>
      </c>
      <c r="J84" s="76" t="s">
        <v>2</v>
      </c>
      <c r="K84" s="76" t="s">
        <v>2</v>
      </c>
    </row>
    <row r="85" spans="2:11">
      <c r="B85" s="74"/>
      <c r="C85" s="75">
        <v>2020</v>
      </c>
      <c r="D85" s="76">
        <v>126</v>
      </c>
      <c r="E85" s="76" t="s">
        <v>2</v>
      </c>
      <c r="F85" s="76" t="s">
        <v>2</v>
      </c>
      <c r="G85" s="76">
        <v>6001</v>
      </c>
      <c r="H85" s="76" t="s">
        <v>2</v>
      </c>
      <c r="I85" s="76" t="s">
        <v>2</v>
      </c>
      <c r="J85" s="76">
        <v>75</v>
      </c>
      <c r="K85" s="76" t="s">
        <v>2</v>
      </c>
    </row>
    <row r="86" spans="2:11">
      <c r="B86" s="74"/>
      <c r="C86" s="75">
        <v>2021</v>
      </c>
      <c r="D86" s="76" t="s">
        <v>2</v>
      </c>
      <c r="E86" s="76" t="s">
        <v>2</v>
      </c>
      <c r="F86" s="76" t="s">
        <v>2</v>
      </c>
      <c r="G86" s="76">
        <v>2000</v>
      </c>
      <c r="H86" s="76" t="s">
        <v>2</v>
      </c>
      <c r="I86" s="76" t="s">
        <v>2</v>
      </c>
      <c r="J86" s="76" t="s">
        <v>2</v>
      </c>
      <c r="K86" s="76" t="s">
        <v>2</v>
      </c>
    </row>
    <row r="87" spans="2:11">
      <c r="B87" s="74" t="s">
        <v>58</v>
      </c>
      <c r="C87" s="75">
        <v>2018</v>
      </c>
      <c r="D87" s="76">
        <v>19440</v>
      </c>
      <c r="E87" s="76" t="s">
        <v>2</v>
      </c>
      <c r="F87" s="76" t="s">
        <v>2</v>
      </c>
      <c r="G87" s="76">
        <v>1011</v>
      </c>
      <c r="H87" s="76">
        <v>76</v>
      </c>
      <c r="I87" s="76" t="s">
        <v>2</v>
      </c>
      <c r="J87" s="76">
        <v>1500</v>
      </c>
      <c r="K87" s="76">
        <v>4351</v>
      </c>
    </row>
    <row r="88" spans="2:11">
      <c r="B88" s="74"/>
      <c r="C88" s="75">
        <v>2019</v>
      </c>
      <c r="D88" s="76">
        <v>98948</v>
      </c>
      <c r="E88" s="76" t="s">
        <v>2</v>
      </c>
      <c r="F88" s="76" t="s">
        <v>2</v>
      </c>
      <c r="G88" s="76">
        <v>11179</v>
      </c>
      <c r="H88" s="76" t="s">
        <v>2</v>
      </c>
      <c r="I88" s="76" t="s">
        <v>2</v>
      </c>
      <c r="J88" s="76">
        <v>55006</v>
      </c>
      <c r="K88" s="76">
        <v>889</v>
      </c>
    </row>
    <row r="89" spans="2:11">
      <c r="B89" s="74"/>
      <c r="C89" s="75">
        <v>2020</v>
      </c>
      <c r="D89" s="76">
        <v>140869</v>
      </c>
      <c r="E89" s="76" t="s">
        <v>2</v>
      </c>
      <c r="F89" s="76" t="s">
        <v>2</v>
      </c>
      <c r="G89" s="76">
        <v>4084</v>
      </c>
      <c r="H89" s="76" t="s">
        <v>2</v>
      </c>
      <c r="I89" s="76" t="s">
        <v>2</v>
      </c>
      <c r="J89" s="76">
        <v>27915</v>
      </c>
      <c r="K89" s="76">
        <v>11352</v>
      </c>
    </row>
    <row r="90" spans="2:11">
      <c r="B90" s="74"/>
      <c r="C90" s="75">
        <v>2021</v>
      </c>
      <c r="D90" s="76">
        <v>171844</v>
      </c>
      <c r="E90" s="76" t="s">
        <v>2</v>
      </c>
      <c r="F90" s="76" t="s">
        <v>2</v>
      </c>
      <c r="G90" s="76">
        <v>43967</v>
      </c>
      <c r="H90" s="76">
        <v>5</v>
      </c>
      <c r="I90" s="76" t="s">
        <v>2</v>
      </c>
      <c r="J90" s="76">
        <v>57755</v>
      </c>
      <c r="K90" s="76">
        <v>4740</v>
      </c>
    </row>
    <row r="91" spans="2:11">
      <c r="B91" s="74" t="s">
        <v>13</v>
      </c>
      <c r="C91" s="75">
        <v>2019</v>
      </c>
      <c r="D91" s="76">
        <v>5</v>
      </c>
      <c r="E91" s="76" t="s">
        <v>2</v>
      </c>
      <c r="F91" s="76" t="s">
        <v>2</v>
      </c>
      <c r="G91" s="76" t="s">
        <v>2</v>
      </c>
      <c r="H91" s="76" t="s">
        <v>2</v>
      </c>
      <c r="I91" s="76" t="s">
        <v>2</v>
      </c>
      <c r="J91" s="76" t="s">
        <v>2</v>
      </c>
      <c r="K91" s="76" t="s">
        <v>2</v>
      </c>
    </row>
    <row r="92" spans="2:11">
      <c r="B92" s="74" t="s">
        <v>59</v>
      </c>
      <c r="C92" s="75">
        <v>2017</v>
      </c>
      <c r="D92" s="76">
        <v>28400</v>
      </c>
      <c r="E92" s="76" t="s">
        <v>2</v>
      </c>
      <c r="F92" s="76" t="s">
        <v>2</v>
      </c>
      <c r="G92" s="76">
        <v>21108</v>
      </c>
      <c r="H92" s="76">
        <v>249</v>
      </c>
      <c r="I92" s="76" t="s">
        <v>2</v>
      </c>
      <c r="J92" s="76">
        <v>15331</v>
      </c>
      <c r="K92" s="76">
        <v>25</v>
      </c>
    </row>
    <row r="93" spans="2:11">
      <c r="B93" s="74"/>
      <c r="C93" s="75">
        <v>2018</v>
      </c>
      <c r="D93" s="76">
        <v>34639</v>
      </c>
      <c r="E93" s="76" t="s">
        <v>2</v>
      </c>
      <c r="F93" s="76">
        <v>3</v>
      </c>
      <c r="G93" s="76">
        <v>17324</v>
      </c>
      <c r="H93" s="76" t="s">
        <v>3</v>
      </c>
      <c r="I93" s="76" t="s">
        <v>2</v>
      </c>
      <c r="J93" s="76">
        <v>16009</v>
      </c>
      <c r="K93" s="76">
        <v>5502</v>
      </c>
    </row>
    <row r="94" spans="2:11">
      <c r="B94" s="74"/>
      <c r="C94" s="75">
        <v>2019</v>
      </c>
      <c r="D94" s="76">
        <v>7410</v>
      </c>
      <c r="E94" s="76" t="s">
        <v>2</v>
      </c>
      <c r="F94" s="76" t="s">
        <v>2</v>
      </c>
      <c r="G94" s="76">
        <v>4125</v>
      </c>
      <c r="H94" s="76">
        <v>7</v>
      </c>
      <c r="I94" s="76" t="s">
        <v>2</v>
      </c>
      <c r="J94" s="76">
        <v>36440</v>
      </c>
      <c r="K94" s="76">
        <v>1130</v>
      </c>
    </row>
    <row r="95" spans="2:11">
      <c r="B95" s="74"/>
      <c r="C95" s="75">
        <v>2020</v>
      </c>
      <c r="D95" s="76">
        <v>20352</v>
      </c>
      <c r="E95" s="76" t="s">
        <v>2</v>
      </c>
      <c r="F95" s="76" t="s">
        <v>2</v>
      </c>
      <c r="G95" s="76">
        <v>7030</v>
      </c>
      <c r="H95" s="76" t="s">
        <v>2</v>
      </c>
      <c r="I95" s="76" t="s">
        <v>2</v>
      </c>
      <c r="J95" s="76">
        <v>1100</v>
      </c>
      <c r="K95" s="76" t="s">
        <v>2</v>
      </c>
    </row>
    <row r="96" spans="2:11">
      <c r="B96" s="74"/>
      <c r="C96" s="75">
        <v>2021</v>
      </c>
      <c r="D96" s="76">
        <v>2526</v>
      </c>
      <c r="E96" s="76">
        <v>16</v>
      </c>
      <c r="F96" s="76">
        <v>27</v>
      </c>
      <c r="G96" s="76">
        <v>40963</v>
      </c>
      <c r="H96" s="76">
        <v>25</v>
      </c>
      <c r="I96" s="76" t="s">
        <v>2</v>
      </c>
      <c r="J96" s="76">
        <v>21211</v>
      </c>
      <c r="K96" s="76">
        <v>11</v>
      </c>
    </row>
    <row r="97" spans="2:11">
      <c r="B97" s="98" t="s">
        <v>45</v>
      </c>
      <c r="C97" s="78">
        <v>2017</v>
      </c>
      <c r="D97" s="79">
        <f>SUM(D55,D60,D65,D69,D74,D79,D92)</f>
        <v>1147538</v>
      </c>
      <c r="E97" s="79">
        <v>0</v>
      </c>
      <c r="F97" s="79">
        <v>31</v>
      </c>
      <c r="G97" s="79">
        <v>139230</v>
      </c>
      <c r="H97" s="79">
        <v>18559</v>
      </c>
      <c r="I97" s="79">
        <v>0</v>
      </c>
      <c r="J97" s="79">
        <v>473745</v>
      </c>
      <c r="K97" s="79">
        <v>108338</v>
      </c>
    </row>
    <row r="98" spans="2:11">
      <c r="B98" s="98" t="s">
        <v>45</v>
      </c>
      <c r="C98" s="78">
        <v>2018</v>
      </c>
      <c r="D98" s="79">
        <f>SUM(D56,D61,D66,D70,D75,D80,D87,D93)</f>
        <v>1641091</v>
      </c>
      <c r="E98" s="79">
        <v>0</v>
      </c>
      <c r="F98" s="79">
        <v>9441</v>
      </c>
      <c r="G98" s="79">
        <v>217432</v>
      </c>
      <c r="H98" s="79">
        <v>15261</v>
      </c>
      <c r="I98" s="79">
        <v>0</v>
      </c>
      <c r="J98" s="79">
        <v>722268</v>
      </c>
      <c r="K98" s="79">
        <v>228843</v>
      </c>
    </row>
    <row r="99" spans="2:11">
      <c r="B99" s="98" t="s">
        <v>45</v>
      </c>
      <c r="C99" s="78">
        <v>2019</v>
      </c>
      <c r="D99" s="99">
        <v>1671243</v>
      </c>
      <c r="E99" s="79">
        <v>3</v>
      </c>
      <c r="F99" s="79">
        <v>2012</v>
      </c>
      <c r="G99" s="79">
        <v>105195</v>
      </c>
      <c r="H99" s="79">
        <v>31321</v>
      </c>
      <c r="I99" s="79">
        <v>0</v>
      </c>
      <c r="J99" s="79">
        <v>675596</v>
      </c>
      <c r="K99" s="79">
        <v>360660</v>
      </c>
    </row>
    <row r="100" spans="2:11">
      <c r="B100" s="98" t="s">
        <v>45</v>
      </c>
      <c r="C100" s="78">
        <v>2020</v>
      </c>
      <c r="D100" s="79">
        <f>SUM(D58,D63,D68,D72,D77,D82,D85,D89,D95)</f>
        <v>3426873</v>
      </c>
      <c r="E100" s="79">
        <v>0</v>
      </c>
      <c r="F100" s="79">
        <v>1168</v>
      </c>
      <c r="G100" s="79">
        <v>130394</v>
      </c>
      <c r="H100" s="79">
        <v>25005</v>
      </c>
      <c r="I100" s="79">
        <v>0</v>
      </c>
      <c r="J100" s="79">
        <v>251921</v>
      </c>
      <c r="K100" s="79">
        <v>93140</v>
      </c>
    </row>
    <row r="101" spans="2:11" ht="13.5" thickBot="1">
      <c r="B101" s="98" t="s">
        <v>45</v>
      </c>
      <c r="C101" s="78">
        <v>2021</v>
      </c>
      <c r="D101" s="79">
        <f>SUM(D59,D64,D73,D78,D83,D86,D90,D96)</f>
        <v>1230071</v>
      </c>
      <c r="E101" s="79">
        <v>16</v>
      </c>
      <c r="F101" s="79">
        <v>27</v>
      </c>
      <c r="G101" s="79">
        <v>304732</v>
      </c>
      <c r="H101" s="79">
        <v>31070</v>
      </c>
      <c r="I101" s="79">
        <v>0</v>
      </c>
      <c r="J101" s="79">
        <v>403680</v>
      </c>
      <c r="K101" s="79">
        <v>57877</v>
      </c>
    </row>
    <row r="102" spans="2:11" ht="23.1" customHeight="1">
      <c r="B102" s="28" t="s">
        <v>61</v>
      </c>
      <c r="C102" s="30"/>
      <c r="D102" s="83"/>
      <c r="E102" s="83"/>
      <c r="F102" s="83"/>
      <c r="G102" s="83"/>
      <c r="H102" s="83"/>
      <c r="I102" s="83"/>
      <c r="J102" s="83"/>
      <c r="K102" s="83"/>
    </row>
    <row r="103" spans="2:11" ht="23.1" customHeight="1">
      <c r="B103" s="88" t="s">
        <v>62</v>
      </c>
      <c r="D103" s="47"/>
      <c r="E103" s="47"/>
      <c r="F103" s="47"/>
      <c r="G103" s="47"/>
      <c r="H103" s="47"/>
      <c r="I103" s="47"/>
      <c r="J103" s="47"/>
      <c r="K103" s="47"/>
    </row>
    <row r="104" spans="2:11">
      <c r="B104" s="6" t="s">
        <v>63</v>
      </c>
      <c r="C104" s="75">
        <v>2018</v>
      </c>
      <c r="D104" s="76" t="s">
        <v>2</v>
      </c>
      <c r="E104" s="76" t="s">
        <v>2</v>
      </c>
      <c r="F104" s="76">
        <v>12204</v>
      </c>
      <c r="G104" s="100">
        <v>2280230</v>
      </c>
      <c r="H104" s="76">
        <v>1906</v>
      </c>
      <c r="I104" s="76" t="s">
        <v>2</v>
      </c>
      <c r="J104" s="76">
        <v>314292</v>
      </c>
      <c r="K104" s="76">
        <v>361954</v>
      </c>
    </row>
    <row r="105" spans="2:11">
      <c r="B105" s="74"/>
      <c r="C105" s="75">
        <v>2019</v>
      </c>
      <c r="D105" s="76">
        <v>53023</v>
      </c>
      <c r="E105" s="76" t="s">
        <v>2</v>
      </c>
      <c r="F105" s="76">
        <v>5759</v>
      </c>
      <c r="G105" s="76">
        <v>459939</v>
      </c>
      <c r="H105" s="76">
        <v>14880</v>
      </c>
      <c r="I105" s="76" t="s">
        <v>2</v>
      </c>
      <c r="J105" s="76">
        <v>116350</v>
      </c>
      <c r="K105" s="76">
        <v>148299</v>
      </c>
    </row>
    <row r="106" spans="2:11">
      <c r="B106" s="74"/>
      <c r="C106" s="75">
        <v>2020</v>
      </c>
      <c r="D106" s="76">
        <v>78776</v>
      </c>
      <c r="E106" s="76" t="s">
        <v>2</v>
      </c>
      <c r="F106" s="76">
        <v>3647</v>
      </c>
      <c r="G106" s="76">
        <v>223866</v>
      </c>
      <c r="H106" s="76">
        <v>8853</v>
      </c>
      <c r="I106" s="76" t="s">
        <v>2</v>
      </c>
      <c r="J106" s="76">
        <v>895869</v>
      </c>
      <c r="K106" s="76">
        <v>164669</v>
      </c>
    </row>
    <row r="107" spans="2:11">
      <c r="B107" s="74"/>
      <c r="C107" s="75">
        <v>2021</v>
      </c>
      <c r="D107" s="76">
        <v>42126</v>
      </c>
      <c r="E107" s="76" t="s">
        <v>2</v>
      </c>
      <c r="F107" s="76">
        <v>1</v>
      </c>
      <c r="G107" s="76">
        <v>275609</v>
      </c>
      <c r="H107" s="76">
        <v>3180</v>
      </c>
      <c r="I107" s="76" t="s">
        <v>2</v>
      </c>
      <c r="J107" s="76">
        <v>303321</v>
      </c>
      <c r="K107" s="76">
        <v>195070</v>
      </c>
    </row>
    <row r="108" spans="2:11">
      <c r="B108" s="92" t="s">
        <v>64</v>
      </c>
      <c r="C108" s="75">
        <v>2019</v>
      </c>
      <c r="D108" s="76">
        <v>6</v>
      </c>
      <c r="E108" s="76" t="s">
        <v>2</v>
      </c>
      <c r="F108" s="76" t="s">
        <v>2</v>
      </c>
      <c r="G108" s="76" t="s">
        <v>3</v>
      </c>
      <c r="H108" s="76" t="s">
        <v>2</v>
      </c>
      <c r="I108" s="76" t="s">
        <v>2</v>
      </c>
      <c r="J108" s="76" t="s">
        <v>2</v>
      </c>
      <c r="K108" s="76" t="s">
        <v>2</v>
      </c>
    </row>
    <row r="109" spans="2:11">
      <c r="B109" s="74"/>
      <c r="C109" s="75">
        <v>2020</v>
      </c>
      <c r="D109" s="76" t="s">
        <v>3</v>
      </c>
      <c r="E109" s="76" t="s">
        <v>2</v>
      </c>
      <c r="F109" s="76" t="s">
        <v>3</v>
      </c>
      <c r="G109" s="76" t="s">
        <v>3</v>
      </c>
      <c r="H109" s="76">
        <v>5</v>
      </c>
      <c r="I109" s="76" t="s">
        <v>2</v>
      </c>
      <c r="J109" s="76" t="s">
        <v>2</v>
      </c>
      <c r="K109" s="76" t="s">
        <v>2</v>
      </c>
    </row>
    <row r="110" spans="2:11">
      <c r="B110" s="74" t="s">
        <v>65</v>
      </c>
      <c r="C110" s="75">
        <v>2017</v>
      </c>
      <c r="D110" s="76">
        <v>5</v>
      </c>
      <c r="E110" s="76" t="s">
        <v>2</v>
      </c>
      <c r="F110" s="76" t="s">
        <v>2</v>
      </c>
      <c r="G110" s="76" t="s">
        <v>3</v>
      </c>
      <c r="H110" s="76" t="s">
        <v>2</v>
      </c>
      <c r="I110" s="76" t="s">
        <v>2</v>
      </c>
      <c r="J110" s="76" t="s">
        <v>3</v>
      </c>
      <c r="K110" s="76" t="s">
        <v>3</v>
      </c>
    </row>
    <row r="111" spans="2:11">
      <c r="B111" s="74"/>
      <c r="C111" s="75">
        <v>2019</v>
      </c>
      <c r="D111" s="76">
        <v>1</v>
      </c>
      <c r="E111" s="76" t="s">
        <v>2</v>
      </c>
      <c r="F111" s="76" t="s">
        <v>2</v>
      </c>
      <c r="G111" s="76" t="s">
        <v>2</v>
      </c>
      <c r="H111" s="76" t="s">
        <v>2</v>
      </c>
      <c r="I111" s="76" t="s">
        <v>2</v>
      </c>
      <c r="J111" s="76" t="s">
        <v>2</v>
      </c>
      <c r="K111" s="76" t="s">
        <v>2</v>
      </c>
    </row>
    <row r="112" spans="2:11">
      <c r="B112" s="74"/>
      <c r="C112" s="75">
        <v>2020</v>
      </c>
      <c r="D112" s="76" t="s">
        <v>2</v>
      </c>
      <c r="E112" s="76" t="s">
        <v>2</v>
      </c>
      <c r="F112" s="76" t="s">
        <v>2</v>
      </c>
      <c r="G112" s="76" t="s">
        <v>2</v>
      </c>
      <c r="H112" s="76" t="s">
        <v>2</v>
      </c>
      <c r="I112" s="76" t="s">
        <v>2</v>
      </c>
      <c r="J112" s="76">
        <v>26</v>
      </c>
      <c r="K112" s="76">
        <v>4</v>
      </c>
    </row>
    <row r="113" spans="2:11">
      <c r="B113" s="74" t="s">
        <v>66</v>
      </c>
      <c r="C113" s="75">
        <v>2017</v>
      </c>
      <c r="D113" s="76">
        <v>173</v>
      </c>
      <c r="E113" s="76" t="s">
        <v>2</v>
      </c>
      <c r="F113" s="76">
        <v>5</v>
      </c>
      <c r="G113" s="76">
        <v>215</v>
      </c>
      <c r="H113" s="76" t="s">
        <v>2</v>
      </c>
      <c r="I113" s="76" t="s">
        <v>2</v>
      </c>
      <c r="J113" s="76" t="s">
        <v>2</v>
      </c>
      <c r="K113" s="76" t="s">
        <v>2</v>
      </c>
    </row>
    <row r="114" spans="2:11">
      <c r="B114" s="74"/>
      <c r="C114" s="75">
        <v>2018</v>
      </c>
      <c r="D114" s="76">
        <v>792</v>
      </c>
      <c r="E114" s="76" t="s">
        <v>2</v>
      </c>
      <c r="F114" s="76">
        <v>14</v>
      </c>
      <c r="G114" s="76">
        <v>179</v>
      </c>
      <c r="H114" s="76" t="s">
        <v>2</v>
      </c>
      <c r="I114" s="76" t="s">
        <v>2</v>
      </c>
      <c r="J114" s="76" t="s">
        <v>2</v>
      </c>
      <c r="K114" s="76">
        <v>835</v>
      </c>
    </row>
    <row r="115" spans="2:11">
      <c r="B115" s="74"/>
      <c r="C115" s="75">
        <v>2019</v>
      </c>
      <c r="D115" s="76">
        <v>200</v>
      </c>
      <c r="E115" s="76" t="s">
        <v>2</v>
      </c>
      <c r="F115" s="76" t="s">
        <v>2</v>
      </c>
      <c r="G115" s="76">
        <v>42</v>
      </c>
      <c r="H115" s="76" t="s">
        <v>2</v>
      </c>
      <c r="I115" s="76" t="s">
        <v>2</v>
      </c>
      <c r="J115" s="76" t="s">
        <v>2</v>
      </c>
      <c r="K115" s="76">
        <v>35</v>
      </c>
    </row>
    <row r="116" spans="2:11">
      <c r="B116" s="74"/>
      <c r="C116" s="75">
        <v>2020</v>
      </c>
      <c r="D116" s="76">
        <v>20</v>
      </c>
      <c r="E116" s="76" t="s">
        <v>2</v>
      </c>
      <c r="F116" s="76">
        <v>3</v>
      </c>
      <c r="G116" s="76">
        <v>3</v>
      </c>
      <c r="H116" s="76">
        <v>7</v>
      </c>
      <c r="I116" s="76" t="s">
        <v>2</v>
      </c>
      <c r="J116" s="76" t="s">
        <v>2</v>
      </c>
      <c r="K116" s="76" t="s">
        <v>2</v>
      </c>
    </row>
    <row r="117" spans="2:11">
      <c r="B117" s="74"/>
      <c r="C117" s="75">
        <v>2021</v>
      </c>
      <c r="D117" s="76">
        <v>441</v>
      </c>
      <c r="E117" s="76" t="s">
        <v>2</v>
      </c>
      <c r="F117" s="76" t="s">
        <v>2</v>
      </c>
      <c r="G117" s="76">
        <v>13</v>
      </c>
      <c r="H117" s="76" t="s">
        <v>2</v>
      </c>
      <c r="I117" s="76" t="s">
        <v>2</v>
      </c>
      <c r="J117" s="76">
        <v>80</v>
      </c>
      <c r="K117" s="76">
        <v>11</v>
      </c>
    </row>
    <row r="118" spans="2:11">
      <c r="B118" s="74" t="s">
        <v>14</v>
      </c>
      <c r="C118" s="75">
        <v>2017</v>
      </c>
      <c r="D118" s="76" t="s">
        <v>2</v>
      </c>
      <c r="E118" s="76" t="s">
        <v>2</v>
      </c>
      <c r="F118" s="76" t="s">
        <v>2</v>
      </c>
      <c r="G118" s="76">
        <v>106720</v>
      </c>
      <c r="H118" s="76" t="s">
        <v>2</v>
      </c>
      <c r="I118" s="76" t="s">
        <v>2</v>
      </c>
      <c r="J118" s="76">
        <v>11035</v>
      </c>
      <c r="K118" s="76" t="s">
        <v>2</v>
      </c>
    </row>
    <row r="119" spans="2:11">
      <c r="B119" s="74"/>
      <c r="C119" s="75">
        <v>2018</v>
      </c>
      <c r="D119" s="76">
        <v>71540</v>
      </c>
      <c r="E119" s="76">
        <v>2100</v>
      </c>
      <c r="F119" s="76">
        <v>203794</v>
      </c>
      <c r="G119" s="76">
        <v>181657</v>
      </c>
      <c r="H119" s="76">
        <v>7860</v>
      </c>
      <c r="I119" s="76" t="s">
        <v>2</v>
      </c>
      <c r="J119" s="76">
        <v>62135</v>
      </c>
      <c r="K119" s="76">
        <v>4602</v>
      </c>
    </row>
    <row r="120" spans="2:11">
      <c r="B120" s="74"/>
      <c r="C120" s="75">
        <v>2019</v>
      </c>
      <c r="D120" s="76">
        <v>2620</v>
      </c>
      <c r="E120" s="76" t="s">
        <v>2</v>
      </c>
      <c r="F120" s="76">
        <v>26674</v>
      </c>
      <c r="G120" s="76" t="s">
        <v>2</v>
      </c>
      <c r="H120" s="76" t="s">
        <v>2</v>
      </c>
      <c r="I120" s="76" t="s">
        <v>2</v>
      </c>
      <c r="J120" s="76">
        <v>77883</v>
      </c>
      <c r="K120" s="76">
        <v>16680</v>
      </c>
    </row>
    <row r="121" spans="2:11">
      <c r="B121" s="74"/>
      <c r="C121" s="75">
        <v>2020</v>
      </c>
      <c r="D121" s="76">
        <v>47599</v>
      </c>
      <c r="E121" s="76" t="s">
        <v>2</v>
      </c>
      <c r="F121" s="76">
        <v>6180</v>
      </c>
      <c r="G121" s="76">
        <v>53827</v>
      </c>
      <c r="H121" s="76" t="s">
        <v>2</v>
      </c>
      <c r="I121" s="76" t="s">
        <v>2</v>
      </c>
      <c r="J121" s="76">
        <v>15105</v>
      </c>
      <c r="K121" s="76">
        <v>18080</v>
      </c>
    </row>
    <row r="122" spans="2:11">
      <c r="B122" s="74"/>
      <c r="C122" s="75">
        <v>2021</v>
      </c>
      <c r="D122" s="76">
        <v>3000</v>
      </c>
      <c r="E122" s="76" t="s">
        <v>2</v>
      </c>
      <c r="F122" s="76" t="s">
        <v>2</v>
      </c>
      <c r="G122" s="76">
        <v>20</v>
      </c>
      <c r="H122" s="76" t="s">
        <v>2</v>
      </c>
      <c r="I122" s="76" t="s">
        <v>2</v>
      </c>
      <c r="J122" s="76">
        <v>18340</v>
      </c>
      <c r="K122" s="76">
        <v>50400</v>
      </c>
    </row>
    <row r="123" spans="2:11">
      <c r="B123" s="74" t="s">
        <v>15</v>
      </c>
      <c r="C123" s="75">
        <v>2017</v>
      </c>
      <c r="D123" s="76" t="s">
        <v>2</v>
      </c>
      <c r="E123" s="76" t="s">
        <v>2</v>
      </c>
      <c r="F123" s="76" t="s">
        <v>2</v>
      </c>
      <c r="G123" s="76">
        <v>46</v>
      </c>
      <c r="H123" s="76" t="s">
        <v>3</v>
      </c>
      <c r="I123" s="76" t="s">
        <v>2</v>
      </c>
      <c r="J123" s="76">
        <v>23</v>
      </c>
      <c r="K123" s="76">
        <v>514</v>
      </c>
    </row>
    <row r="124" spans="2:11">
      <c r="B124" s="74"/>
      <c r="C124" s="75">
        <v>2018</v>
      </c>
      <c r="D124" s="76">
        <v>2389</v>
      </c>
      <c r="E124" s="76" t="s">
        <v>2</v>
      </c>
      <c r="F124" s="76" t="s">
        <v>2</v>
      </c>
      <c r="G124" s="76">
        <v>1097</v>
      </c>
      <c r="H124" s="76" t="s">
        <v>2</v>
      </c>
      <c r="I124" s="76" t="s">
        <v>2</v>
      </c>
      <c r="J124" s="76">
        <v>5</v>
      </c>
      <c r="K124" s="76">
        <v>2</v>
      </c>
    </row>
    <row r="125" spans="2:11">
      <c r="B125" s="74"/>
      <c r="C125" s="75">
        <v>2019</v>
      </c>
      <c r="D125" s="76">
        <v>27</v>
      </c>
      <c r="E125" s="76" t="s">
        <v>2</v>
      </c>
      <c r="F125" s="76" t="s">
        <v>2</v>
      </c>
      <c r="G125" s="76">
        <v>5</v>
      </c>
      <c r="H125" s="76">
        <v>2</v>
      </c>
      <c r="I125" s="76" t="s">
        <v>2</v>
      </c>
      <c r="J125" s="76" t="s">
        <v>3</v>
      </c>
      <c r="K125" s="76">
        <v>102</v>
      </c>
    </row>
    <row r="126" spans="2:11">
      <c r="B126" s="74"/>
      <c r="C126" s="75">
        <v>2020</v>
      </c>
      <c r="D126" s="76" t="s">
        <v>3</v>
      </c>
      <c r="E126" s="76" t="s">
        <v>2</v>
      </c>
      <c r="F126" s="76" t="s">
        <v>2</v>
      </c>
      <c r="G126" s="76">
        <v>981</v>
      </c>
      <c r="H126" s="76">
        <v>1</v>
      </c>
      <c r="I126" s="76" t="s">
        <v>2</v>
      </c>
      <c r="J126" s="76" t="s">
        <v>3</v>
      </c>
      <c r="K126" s="76" t="s">
        <v>3</v>
      </c>
    </row>
    <row r="127" spans="2:11">
      <c r="B127" s="74"/>
      <c r="C127" s="75">
        <v>2021</v>
      </c>
      <c r="D127" s="76">
        <v>4</v>
      </c>
      <c r="E127" s="76" t="s">
        <v>2</v>
      </c>
      <c r="F127" s="76" t="s">
        <v>2</v>
      </c>
      <c r="G127" s="76" t="s">
        <v>3</v>
      </c>
      <c r="H127" s="76" t="s">
        <v>2</v>
      </c>
      <c r="I127" s="76" t="s">
        <v>2</v>
      </c>
      <c r="J127" s="76" t="s">
        <v>2</v>
      </c>
      <c r="K127" s="76" t="s">
        <v>3</v>
      </c>
    </row>
    <row r="128" spans="2:11">
      <c r="B128" s="74" t="s">
        <v>67</v>
      </c>
      <c r="C128" s="75">
        <v>2019</v>
      </c>
      <c r="D128" s="76">
        <v>4</v>
      </c>
      <c r="E128" s="76" t="s">
        <v>2</v>
      </c>
      <c r="F128" s="76" t="s">
        <v>2</v>
      </c>
      <c r="G128" s="76" t="s">
        <v>2</v>
      </c>
      <c r="H128" s="76" t="s">
        <v>2</v>
      </c>
      <c r="I128" s="76" t="s">
        <v>2</v>
      </c>
      <c r="J128" s="76" t="s">
        <v>2</v>
      </c>
      <c r="K128" s="76">
        <v>2</v>
      </c>
    </row>
    <row r="129" spans="2:11">
      <c r="B129" s="74" t="s">
        <v>68</v>
      </c>
      <c r="C129" s="75">
        <v>2019</v>
      </c>
      <c r="D129" s="76" t="s">
        <v>2</v>
      </c>
      <c r="E129" s="76" t="s">
        <v>2</v>
      </c>
      <c r="F129" s="76" t="s">
        <v>2</v>
      </c>
      <c r="G129" s="76">
        <v>13286</v>
      </c>
      <c r="H129" s="76" t="s">
        <v>2</v>
      </c>
      <c r="I129" s="76" t="s">
        <v>2</v>
      </c>
      <c r="J129" s="76" t="s">
        <v>2</v>
      </c>
      <c r="K129" s="76" t="s">
        <v>2</v>
      </c>
    </row>
    <row r="130" spans="2:11">
      <c r="B130" s="74"/>
      <c r="C130" s="75">
        <v>2021</v>
      </c>
      <c r="D130" s="76">
        <v>20</v>
      </c>
      <c r="E130" s="76" t="s">
        <v>2</v>
      </c>
      <c r="F130" s="76" t="s">
        <v>2</v>
      </c>
      <c r="G130" s="76" t="s">
        <v>2</v>
      </c>
      <c r="H130" s="76" t="s">
        <v>2</v>
      </c>
      <c r="I130" s="76" t="s">
        <v>2</v>
      </c>
      <c r="J130" s="76">
        <v>11</v>
      </c>
      <c r="K130" s="76" t="s">
        <v>2</v>
      </c>
    </row>
    <row r="131" spans="2:11">
      <c r="B131" s="74" t="s">
        <v>16</v>
      </c>
      <c r="C131" s="75">
        <v>2019</v>
      </c>
      <c r="D131" s="76">
        <v>2637</v>
      </c>
      <c r="E131" s="76" t="s">
        <v>2</v>
      </c>
      <c r="F131" s="76" t="s">
        <v>2</v>
      </c>
      <c r="G131" s="76">
        <v>737</v>
      </c>
      <c r="H131" s="76" t="s">
        <v>2</v>
      </c>
      <c r="I131" s="76" t="s">
        <v>2</v>
      </c>
      <c r="J131" s="76">
        <v>1745</v>
      </c>
      <c r="K131" s="76">
        <v>2200</v>
      </c>
    </row>
    <row r="132" spans="2:11">
      <c r="B132" s="98" t="s">
        <v>45</v>
      </c>
      <c r="C132" s="78">
        <v>2017</v>
      </c>
      <c r="D132" s="79">
        <f t="shared" ref="D132:K132" si="11">SUM(D110,D113,D123)</f>
        <v>178</v>
      </c>
      <c r="E132" s="79">
        <f t="shared" si="11"/>
        <v>0</v>
      </c>
      <c r="F132" s="79">
        <f t="shared" si="11"/>
        <v>5</v>
      </c>
      <c r="G132" s="79">
        <f t="shared" si="11"/>
        <v>261</v>
      </c>
      <c r="H132" s="79">
        <f t="shared" si="11"/>
        <v>0</v>
      </c>
      <c r="I132" s="79">
        <f t="shared" si="11"/>
        <v>0</v>
      </c>
      <c r="J132" s="79">
        <f t="shared" si="11"/>
        <v>23</v>
      </c>
      <c r="K132" s="79">
        <f t="shared" si="11"/>
        <v>514</v>
      </c>
    </row>
    <row r="133" spans="2:11">
      <c r="B133" s="98" t="s">
        <v>45</v>
      </c>
      <c r="C133" s="78">
        <v>2018</v>
      </c>
      <c r="D133" s="79">
        <f t="shared" ref="D133:K133" si="12">SUM(D104,D114,D119,D124)</f>
        <v>74721</v>
      </c>
      <c r="E133" s="79">
        <f t="shared" si="12"/>
        <v>2100</v>
      </c>
      <c r="F133" s="79">
        <f t="shared" si="12"/>
        <v>216012</v>
      </c>
      <c r="G133" s="79">
        <f t="shared" si="12"/>
        <v>2463163</v>
      </c>
      <c r="H133" s="79">
        <f t="shared" si="12"/>
        <v>9766</v>
      </c>
      <c r="I133" s="79">
        <f t="shared" si="12"/>
        <v>0</v>
      </c>
      <c r="J133" s="79">
        <f t="shared" si="12"/>
        <v>376432</v>
      </c>
      <c r="K133" s="79">
        <f t="shared" si="12"/>
        <v>367393</v>
      </c>
    </row>
    <row r="134" spans="2:11">
      <c r="B134" s="98" t="s">
        <v>45</v>
      </c>
      <c r="C134" s="78">
        <v>2019</v>
      </c>
      <c r="D134" s="79">
        <f>SUM(D105,D108,D111,D115,D120,D125,D128,D131)</f>
        <v>58518</v>
      </c>
      <c r="E134" s="79">
        <f>SUM(E105,E108,E111,E115,E120,E125,E128,E131)</f>
        <v>0</v>
      </c>
      <c r="F134" s="79">
        <f>SUM(F105,F108,F111,F115,F120,F125,F128,F131)</f>
        <v>32433</v>
      </c>
      <c r="G134" s="79">
        <f>SUM(G105,G108,G111,G115,G120,G125,G128,G129,G131)</f>
        <v>474009</v>
      </c>
      <c r="H134" s="79">
        <f>SUM(H105,H108,H111,H115,H120,H125,H128,H131)</f>
        <v>14882</v>
      </c>
      <c r="I134" s="79">
        <f>SUM(I105,I108,I111,I115,I120,I125,I128,I131)</f>
        <v>0</v>
      </c>
      <c r="J134" s="79">
        <f>SUM(J105,J108,J111,J115,J120,J125,J128,J131)</f>
        <v>195978</v>
      </c>
      <c r="K134" s="79">
        <f>SUM(K105,K108,K111,K115,K120,K125,K128,K131)</f>
        <v>167318</v>
      </c>
    </row>
    <row r="135" spans="2:11">
      <c r="B135" s="98" t="s">
        <v>45</v>
      </c>
      <c r="C135" s="78">
        <v>2020</v>
      </c>
      <c r="D135" s="79">
        <f t="shared" ref="D135:K135" si="13">SUM(D106,D109,D112,D116,D121,D126)</f>
        <v>126395</v>
      </c>
      <c r="E135" s="79">
        <f t="shared" si="13"/>
        <v>0</v>
      </c>
      <c r="F135" s="79">
        <f t="shared" si="13"/>
        <v>9830</v>
      </c>
      <c r="G135" s="79">
        <f t="shared" si="13"/>
        <v>278677</v>
      </c>
      <c r="H135" s="79">
        <f t="shared" si="13"/>
        <v>8866</v>
      </c>
      <c r="I135" s="79">
        <f t="shared" si="13"/>
        <v>0</v>
      </c>
      <c r="J135" s="79">
        <f t="shared" si="13"/>
        <v>911000</v>
      </c>
      <c r="K135" s="79">
        <f t="shared" si="13"/>
        <v>182753</v>
      </c>
    </row>
    <row r="136" spans="2:11" ht="13.5" thickBot="1">
      <c r="B136" s="98" t="s">
        <v>45</v>
      </c>
      <c r="C136" s="78">
        <v>2021</v>
      </c>
      <c r="D136" s="79">
        <f t="shared" ref="D136:K136" si="14">SUM(D107,D117,D122,D127,D130)</f>
        <v>45591</v>
      </c>
      <c r="E136" s="79">
        <f t="shared" si="14"/>
        <v>0</v>
      </c>
      <c r="F136" s="79">
        <f t="shared" si="14"/>
        <v>1</v>
      </c>
      <c r="G136" s="79">
        <f t="shared" si="14"/>
        <v>275642</v>
      </c>
      <c r="H136" s="79">
        <f t="shared" si="14"/>
        <v>3180</v>
      </c>
      <c r="I136" s="79">
        <f t="shared" si="14"/>
        <v>0</v>
      </c>
      <c r="J136" s="79">
        <f t="shared" si="14"/>
        <v>321752</v>
      </c>
      <c r="K136" s="79">
        <f t="shared" si="14"/>
        <v>245481</v>
      </c>
    </row>
    <row r="137" spans="2:11" ht="23.1" customHeight="1">
      <c r="B137" s="89" t="s">
        <v>69</v>
      </c>
      <c r="C137" s="30"/>
      <c r="D137" s="82"/>
      <c r="E137" s="82"/>
      <c r="F137" s="82"/>
      <c r="G137" s="82"/>
      <c r="H137" s="82"/>
      <c r="I137" s="82"/>
      <c r="J137" s="82"/>
      <c r="K137" s="82"/>
    </row>
    <row r="138" spans="2:11">
      <c r="B138" s="74" t="s">
        <v>70</v>
      </c>
      <c r="C138" s="75">
        <v>2018</v>
      </c>
      <c r="D138" s="76" t="s">
        <v>2</v>
      </c>
      <c r="E138" s="76" t="s">
        <v>2</v>
      </c>
      <c r="F138" s="76" t="s">
        <v>2</v>
      </c>
      <c r="G138" s="76" t="s">
        <v>2</v>
      </c>
      <c r="H138" s="76" t="s">
        <v>2</v>
      </c>
      <c r="I138" s="76" t="s">
        <v>2</v>
      </c>
      <c r="J138" s="76" t="s">
        <v>2</v>
      </c>
      <c r="K138" s="76">
        <v>83</v>
      </c>
    </row>
    <row r="139" spans="2:11">
      <c r="B139" s="74"/>
      <c r="C139" s="75">
        <v>2019</v>
      </c>
      <c r="D139" s="76">
        <v>198</v>
      </c>
      <c r="E139" s="76" t="s">
        <v>2</v>
      </c>
      <c r="F139" s="76" t="s">
        <v>2</v>
      </c>
      <c r="G139" s="76" t="s">
        <v>2</v>
      </c>
      <c r="H139" s="76" t="s">
        <v>2</v>
      </c>
      <c r="I139" s="76" t="s">
        <v>2</v>
      </c>
      <c r="J139" s="76" t="s">
        <v>2</v>
      </c>
      <c r="K139" s="76" t="s">
        <v>2</v>
      </c>
    </row>
    <row r="140" spans="2:11">
      <c r="B140" s="98" t="s">
        <v>45</v>
      </c>
      <c r="C140" s="78">
        <v>2017</v>
      </c>
      <c r="D140" s="79">
        <v>0</v>
      </c>
      <c r="E140" s="79">
        <v>0</v>
      </c>
      <c r="F140" s="79">
        <v>0</v>
      </c>
      <c r="G140" s="79">
        <v>0</v>
      </c>
      <c r="H140" s="79">
        <v>0</v>
      </c>
      <c r="I140" s="79">
        <v>0</v>
      </c>
      <c r="J140" s="79">
        <v>0</v>
      </c>
      <c r="K140" s="79">
        <v>0</v>
      </c>
    </row>
    <row r="141" spans="2:11">
      <c r="B141" s="98" t="s">
        <v>45</v>
      </c>
      <c r="C141" s="78">
        <v>2018</v>
      </c>
      <c r="D141" s="79">
        <f t="shared" ref="D141:K142" si="15">SUM(D138)</f>
        <v>0</v>
      </c>
      <c r="E141" s="79">
        <f t="shared" si="15"/>
        <v>0</v>
      </c>
      <c r="F141" s="79">
        <f t="shared" si="15"/>
        <v>0</v>
      </c>
      <c r="G141" s="79">
        <f t="shared" si="15"/>
        <v>0</v>
      </c>
      <c r="H141" s="79">
        <f t="shared" si="15"/>
        <v>0</v>
      </c>
      <c r="I141" s="79">
        <f t="shared" si="15"/>
        <v>0</v>
      </c>
      <c r="J141" s="79">
        <f t="shared" si="15"/>
        <v>0</v>
      </c>
      <c r="K141" s="79">
        <f t="shared" si="15"/>
        <v>83</v>
      </c>
    </row>
    <row r="142" spans="2:11">
      <c r="B142" s="98" t="s">
        <v>45</v>
      </c>
      <c r="C142" s="78">
        <v>2019</v>
      </c>
      <c r="D142" s="79">
        <f t="shared" si="15"/>
        <v>198</v>
      </c>
      <c r="E142" s="79">
        <f t="shared" si="15"/>
        <v>0</v>
      </c>
      <c r="F142" s="79">
        <f t="shared" si="15"/>
        <v>0</v>
      </c>
      <c r="G142" s="79">
        <f t="shared" si="15"/>
        <v>0</v>
      </c>
      <c r="H142" s="79">
        <f t="shared" si="15"/>
        <v>0</v>
      </c>
      <c r="I142" s="79">
        <f t="shared" si="15"/>
        <v>0</v>
      </c>
      <c r="J142" s="79">
        <f t="shared" si="15"/>
        <v>0</v>
      </c>
      <c r="K142" s="79">
        <f t="shared" si="15"/>
        <v>0</v>
      </c>
    </row>
    <row r="143" spans="2:11">
      <c r="B143" s="98" t="s">
        <v>45</v>
      </c>
      <c r="C143" s="78">
        <v>2020</v>
      </c>
      <c r="D143" s="79">
        <v>0</v>
      </c>
      <c r="E143" s="79">
        <v>0</v>
      </c>
      <c r="F143" s="79">
        <v>0</v>
      </c>
      <c r="G143" s="79">
        <v>0</v>
      </c>
      <c r="H143" s="79">
        <v>0</v>
      </c>
      <c r="I143" s="79">
        <v>0</v>
      </c>
      <c r="J143" s="79">
        <v>0</v>
      </c>
      <c r="K143" s="79">
        <v>0</v>
      </c>
    </row>
    <row r="144" spans="2:11" ht="13.5" thickBot="1">
      <c r="B144" s="98" t="s">
        <v>45</v>
      </c>
      <c r="C144" s="78">
        <v>2021</v>
      </c>
      <c r="D144" s="79">
        <v>0</v>
      </c>
      <c r="E144" s="79">
        <v>0</v>
      </c>
      <c r="F144" s="79">
        <v>0</v>
      </c>
      <c r="G144" s="79">
        <v>0</v>
      </c>
      <c r="H144" s="79">
        <v>0</v>
      </c>
      <c r="I144" s="79">
        <v>0</v>
      </c>
      <c r="J144" s="79">
        <v>0</v>
      </c>
      <c r="K144" s="79">
        <v>0</v>
      </c>
    </row>
    <row r="145" spans="2:11" ht="23.1" customHeight="1">
      <c r="B145" s="89" t="s">
        <v>71</v>
      </c>
      <c r="C145" s="30"/>
      <c r="D145" s="82"/>
      <c r="E145" s="82"/>
      <c r="F145" s="82"/>
      <c r="G145" s="82"/>
      <c r="H145" s="82"/>
      <c r="I145" s="82"/>
      <c r="J145" s="82"/>
      <c r="K145" s="82"/>
    </row>
    <row r="146" spans="2:11">
      <c r="B146" s="74" t="s">
        <v>17</v>
      </c>
      <c r="C146" s="75">
        <v>2017</v>
      </c>
      <c r="D146" s="76" t="s">
        <v>2</v>
      </c>
      <c r="E146" s="76" t="s">
        <v>2</v>
      </c>
      <c r="F146" s="76" t="s">
        <v>2</v>
      </c>
      <c r="G146" s="76">
        <v>2260</v>
      </c>
      <c r="H146" s="76" t="s">
        <v>2</v>
      </c>
      <c r="I146" s="76" t="s">
        <v>2</v>
      </c>
      <c r="J146" s="76" t="s">
        <v>2</v>
      </c>
      <c r="K146" s="76" t="s">
        <v>2</v>
      </c>
    </row>
    <row r="147" spans="2:11">
      <c r="B147" s="74"/>
      <c r="C147" s="75">
        <v>2018</v>
      </c>
      <c r="D147" s="76">
        <v>20146</v>
      </c>
      <c r="E147" s="76" t="s">
        <v>2</v>
      </c>
      <c r="F147" s="76" t="s">
        <v>2</v>
      </c>
      <c r="G147" s="76">
        <v>1313</v>
      </c>
      <c r="H147" s="76" t="s">
        <v>2</v>
      </c>
      <c r="I147" s="76" t="s">
        <v>2</v>
      </c>
      <c r="J147" s="76">
        <v>122</v>
      </c>
      <c r="K147" s="76">
        <v>72185</v>
      </c>
    </row>
    <row r="148" spans="2:11">
      <c r="B148" s="74"/>
      <c r="C148" s="75">
        <v>2019</v>
      </c>
      <c r="D148" s="76">
        <v>2208</v>
      </c>
      <c r="E148" s="76" t="s">
        <v>2</v>
      </c>
      <c r="F148" s="76" t="s">
        <v>2</v>
      </c>
      <c r="G148" s="76">
        <v>11170</v>
      </c>
      <c r="H148" s="76" t="s">
        <v>2</v>
      </c>
      <c r="I148" s="76" t="s">
        <v>2</v>
      </c>
      <c r="J148" s="76">
        <v>45000</v>
      </c>
      <c r="K148" s="76" t="s">
        <v>2</v>
      </c>
    </row>
    <row r="149" spans="2:11">
      <c r="B149" s="74"/>
      <c r="C149" s="75">
        <v>2020</v>
      </c>
      <c r="D149" s="76">
        <v>100</v>
      </c>
      <c r="E149" s="76" t="s">
        <v>2</v>
      </c>
      <c r="F149" s="76" t="s">
        <v>2</v>
      </c>
      <c r="G149" s="76">
        <v>9470</v>
      </c>
      <c r="H149" s="76" t="s">
        <v>2</v>
      </c>
      <c r="I149" s="76" t="s">
        <v>2</v>
      </c>
      <c r="J149" s="76">
        <v>400</v>
      </c>
      <c r="K149" s="76" t="s">
        <v>2</v>
      </c>
    </row>
    <row r="150" spans="2:11">
      <c r="B150" s="74" t="s">
        <v>72</v>
      </c>
      <c r="C150" s="75">
        <v>2017</v>
      </c>
      <c r="D150" s="76" t="s">
        <v>2</v>
      </c>
      <c r="E150" s="76" t="s">
        <v>2</v>
      </c>
      <c r="F150" s="76" t="s">
        <v>2</v>
      </c>
      <c r="G150" s="76" t="s">
        <v>3</v>
      </c>
      <c r="H150" s="76" t="s">
        <v>2</v>
      </c>
      <c r="I150" s="76" t="s">
        <v>2</v>
      </c>
      <c r="J150" s="76" t="s">
        <v>3</v>
      </c>
      <c r="K150" s="76" t="s">
        <v>2</v>
      </c>
    </row>
    <row r="151" spans="2:11">
      <c r="B151" s="74"/>
      <c r="C151" s="75">
        <v>2018</v>
      </c>
      <c r="D151" s="76" t="s">
        <v>3</v>
      </c>
      <c r="E151" s="76" t="s">
        <v>2</v>
      </c>
      <c r="F151" s="76" t="s">
        <v>2</v>
      </c>
      <c r="G151" s="76" t="s">
        <v>3</v>
      </c>
      <c r="H151" s="76" t="s">
        <v>2</v>
      </c>
      <c r="I151" s="76" t="s">
        <v>2</v>
      </c>
      <c r="J151" s="76" t="s">
        <v>3</v>
      </c>
      <c r="K151" s="76" t="s">
        <v>2</v>
      </c>
    </row>
    <row r="152" spans="2:11">
      <c r="B152" s="74"/>
      <c r="C152" s="75">
        <v>2020</v>
      </c>
      <c r="D152" s="76" t="s">
        <v>3</v>
      </c>
      <c r="E152" s="76" t="s">
        <v>2</v>
      </c>
      <c r="F152" s="76" t="s">
        <v>2</v>
      </c>
      <c r="G152" s="76" t="s">
        <v>3</v>
      </c>
      <c r="H152" s="76" t="s">
        <v>2</v>
      </c>
      <c r="I152" s="76" t="s">
        <v>2</v>
      </c>
      <c r="J152" s="76" t="s">
        <v>2</v>
      </c>
      <c r="K152" s="76" t="s">
        <v>2</v>
      </c>
    </row>
    <row r="153" spans="2:11">
      <c r="B153" s="6" t="s">
        <v>73</v>
      </c>
      <c r="C153" s="75">
        <v>2021</v>
      </c>
      <c r="D153" s="76" t="s">
        <v>2</v>
      </c>
      <c r="E153" s="76" t="s">
        <v>2</v>
      </c>
      <c r="F153" s="76" t="s">
        <v>2</v>
      </c>
      <c r="G153" s="76">
        <v>9</v>
      </c>
      <c r="H153" s="76" t="s">
        <v>2</v>
      </c>
      <c r="I153" s="76" t="s">
        <v>2</v>
      </c>
      <c r="J153" s="76">
        <v>6</v>
      </c>
      <c r="K153" s="76" t="s">
        <v>2</v>
      </c>
    </row>
    <row r="154" spans="2:11">
      <c r="B154" s="74" t="s">
        <v>81</v>
      </c>
      <c r="C154" s="75">
        <v>2018</v>
      </c>
      <c r="D154" s="76" t="s">
        <v>2</v>
      </c>
      <c r="E154" s="76" t="s">
        <v>2</v>
      </c>
      <c r="F154" s="76" t="s">
        <v>2</v>
      </c>
      <c r="G154" s="76">
        <v>5250</v>
      </c>
      <c r="H154" s="76" t="s">
        <v>2</v>
      </c>
      <c r="I154" s="76" t="s">
        <v>2</v>
      </c>
      <c r="J154" s="76">
        <v>540</v>
      </c>
      <c r="K154" s="76">
        <v>40</v>
      </c>
    </row>
    <row r="155" spans="2:11">
      <c r="B155" s="74" t="s">
        <v>74</v>
      </c>
      <c r="C155" s="75">
        <v>2019</v>
      </c>
      <c r="D155" s="76" t="s">
        <v>2</v>
      </c>
      <c r="E155" s="76" t="s">
        <v>2</v>
      </c>
      <c r="F155" s="76" t="s">
        <v>2</v>
      </c>
      <c r="G155" s="76">
        <v>1</v>
      </c>
      <c r="H155" s="76" t="s">
        <v>2</v>
      </c>
      <c r="I155" s="76" t="s">
        <v>2</v>
      </c>
      <c r="J155" s="76" t="s">
        <v>2</v>
      </c>
      <c r="K155" s="76" t="s">
        <v>2</v>
      </c>
    </row>
    <row r="156" spans="2:11">
      <c r="B156" s="74"/>
      <c r="C156" s="75">
        <v>2021</v>
      </c>
      <c r="D156" s="76">
        <v>23</v>
      </c>
      <c r="E156" s="76" t="s">
        <v>2</v>
      </c>
      <c r="F156" s="76">
        <v>5</v>
      </c>
      <c r="G156" s="76">
        <v>1523</v>
      </c>
      <c r="H156" s="76" t="s">
        <v>2</v>
      </c>
      <c r="I156" s="76" t="s">
        <v>2</v>
      </c>
      <c r="J156" s="76">
        <v>255</v>
      </c>
      <c r="K156" s="76">
        <v>1</v>
      </c>
    </row>
    <row r="157" spans="2:11">
      <c r="B157" s="74" t="s">
        <v>75</v>
      </c>
      <c r="C157" s="75">
        <v>2018</v>
      </c>
      <c r="D157" s="76" t="s">
        <v>2</v>
      </c>
      <c r="E157" s="76" t="s">
        <v>2</v>
      </c>
      <c r="F157" s="76" t="s">
        <v>2</v>
      </c>
      <c r="G157" s="76" t="s">
        <v>2</v>
      </c>
      <c r="H157" s="76">
        <v>248</v>
      </c>
      <c r="I157" s="76" t="s">
        <v>2</v>
      </c>
      <c r="J157" s="76" t="s">
        <v>2</v>
      </c>
      <c r="K157" s="76" t="s">
        <v>2</v>
      </c>
    </row>
    <row r="158" spans="2:11">
      <c r="B158" s="74" t="s">
        <v>76</v>
      </c>
      <c r="C158" s="75">
        <v>2018</v>
      </c>
      <c r="D158" s="76" t="s">
        <v>2</v>
      </c>
      <c r="E158" s="76" t="s">
        <v>2</v>
      </c>
      <c r="F158" s="76">
        <v>619</v>
      </c>
      <c r="G158" s="76">
        <v>12124</v>
      </c>
      <c r="H158" s="76" t="s">
        <v>2</v>
      </c>
      <c r="I158" s="76" t="s">
        <v>2</v>
      </c>
      <c r="J158" s="76">
        <v>1368</v>
      </c>
      <c r="K158" s="76" t="s">
        <v>2</v>
      </c>
    </row>
    <row r="159" spans="2:11">
      <c r="B159" s="74" t="s">
        <v>19</v>
      </c>
      <c r="C159" s="75">
        <v>2017</v>
      </c>
      <c r="D159" s="76" t="s">
        <v>3</v>
      </c>
      <c r="E159" s="76" t="s">
        <v>2</v>
      </c>
      <c r="F159" s="76" t="s">
        <v>2</v>
      </c>
      <c r="G159" s="76">
        <v>1</v>
      </c>
      <c r="H159" s="76" t="s">
        <v>2</v>
      </c>
      <c r="I159" s="76" t="s">
        <v>2</v>
      </c>
      <c r="J159" s="76">
        <v>4</v>
      </c>
      <c r="K159" s="76" t="s">
        <v>2</v>
      </c>
    </row>
    <row r="160" spans="2:11">
      <c r="B160" s="74"/>
      <c r="C160" s="75">
        <v>2018</v>
      </c>
      <c r="D160" s="76" t="s">
        <v>2</v>
      </c>
      <c r="E160" s="76" t="s">
        <v>2</v>
      </c>
      <c r="F160" s="76" t="s">
        <v>2</v>
      </c>
      <c r="G160" s="76" t="s">
        <v>2</v>
      </c>
      <c r="H160" s="76" t="s">
        <v>2</v>
      </c>
      <c r="I160" s="76" t="s">
        <v>2</v>
      </c>
      <c r="J160" s="76">
        <v>9</v>
      </c>
      <c r="K160" s="76" t="s">
        <v>2</v>
      </c>
    </row>
    <row r="161" spans="2:11">
      <c r="B161" s="74"/>
      <c r="C161" s="75">
        <v>2019</v>
      </c>
      <c r="D161" s="76">
        <v>175</v>
      </c>
      <c r="E161" s="76" t="s">
        <v>2</v>
      </c>
      <c r="F161" s="76" t="s">
        <v>2</v>
      </c>
      <c r="G161" s="76">
        <v>117</v>
      </c>
      <c r="H161" s="76" t="s">
        <v>2</v>
      </c>
      <c r="I161" s="76" t="s">
        <v>2</v>
      </c>
      <c r="J161" s="76" t="s">
        <v>3</v>
      </c>
      <c r="K161" s="76" t="s">
        <v>2</v>
      </c>
    </row>
    <row r="162" spans="2:11">
      <c r="B162" s="74"/>
      <c r="C162" s="75">
        <v>2020</v>
      </c>
      <c r="D162" s="100">
        <v>1005863</v>
      </c>
      <c r="E162" s="76" t="s">
        <v>2</v>
      </c>
      <c r="F162" s="76" t="s">
        <v>2</v>
      </c>
      <c r="G162" s="76">
        <v>118287</v>
      </c>
      <c r="H162" s="76" t="s">
        <v>3</v>
      </c>
      <c r="I162" s="76" t="s">
        <v>2</v>
      </c>
      <c r="J162" s="76">
        <v>274</v>
      </c>
      <c r="K162" s="76" t="s">
        <v>2</v>
      </c>
    </row>
    <row r="163" spans="2:11">
      <c r="B163" s="74"/>
      <c r="C163" s="93">
        <v>2021</v>
      </c>
      <c r="D163" s="76">
        <v>943</v>
      </c>
      <c r="E163" s="76" t="s">
        <v>2</v>
      </c>
      <c r="F163" s="76"/>
      <c r="G163" s="76">
        <v>273</v>
      </c>
      <c r="H163" s="76" t="s">
        <v>3</v>
      </c>
      <c r="I163" s="76"/>
      <c r="J163" s="76" t="s">
        <v>3</v>
      </c>
      <c r="K163" s="76"/>
    </row>
    <row r="164" spans="2:11">
      <c r="B164" s="74" t="s">
        <v>77</v>
      </c>
      <c r="C164" s="75">
        <v>2018</v>
      </c>
      <c r="D164" s="76" t="s">
        <v>2</v>
      </c>
      <c r="E164" s="76" t="s">
        <v>2</v>
      </c>
      <c r="F164" s="76" t="s">
        <v>2</v>
      </c>
      <c r="G164" s="76">
        <v>1342</v>
      </c>
      <c r="H164" s="76" t="s">
        <v>2</v>
      </c>
      <c r="I164" s="76" t="s">
        <v>2</v>
      </c>
      <c r="J164" s="76">
        <v>876</v>
      </c>
      <c r="K164" s="76" t="s">
        <v>2</v>
      </c>
    </row>
    <row r="165" spans="2:11">
      <c r="B165" s="74"/>
      <c r="C165" s="75">
        <v>2019</v>
      </c>
      <c r="D165" s="76" t="s">
        <v>2</v>
      </c>
      <c r="E165" s="76" t="s">
        <v>2</v>
      </c>
      <c r="F165" s="76" t="s">
        <v>2</v>
      </c>
      <c r="G165" s="76">
        <v>1266</v>
      </c>
      <c r="H165" s="76" t="s">
        <v>2</v>
      </c>
      <c r="I165" s="76" t="s">
        <v>2</v>
      </c>
      <c r="J165" s="76">
        <v>516</v>
      </c>
      <c r="K165" s="76" t="s">
        <v>2</v>
      </c>
    </row>
    <row r="166" spans="2:11">
      <c r="B166" s="74"/>
      <c r="C166" s="75">
        <v>2020</v>
      </c>
      <c r="D166" s="76" t="s">
        <v>2</v>
      </c>
      <c r="E166" s="76" t="s">
        <v>2</v>
      </c>
      <c r="F166" s="76" t="s">
        <v>2</v>
      </c>
      <c r="G166" s="76">
        <v>735</v>
      </c>
      <c r="H166" s="76" t="s">
        <v>2</v>
      </c>
      <c r="I166" s="76" t="s">
        <v>2</v>
      </c>
      <c r="J166" s="76">
        <v>1209</v>
      </c>
      <c r="K166" s="76" t="s">
        <v>2</v>
      </c>
    </row>
    <row r="167" spans="2:11">
      <c r="B167" s="74"/>
      <c r="C167" s="75">
        <v>2021</v>
      </c>
      <c r="D167" s="76" t="s">
        <v>2</v>
      </c>
      <c r="E167" s="76" t="s">
        <v>2</v>
      </c>
      <c r="F167" s="76" t="s">
        <v>2</v>
      </c>
      <c r="G167" s="76">
        <v>542</v>
      </c>
      <c r="H167" s="76" t="s">
        <v>2</v>
      </c>
      <c r="I167" s="76" t="s">
        <v>2</v>
      </c>
      <c r="J167" s="76">
        <v>1003</v>
      </c>
      <c r="K167" s="76" t="s">
        <v>2</v>
      </c>
    </row>
    <row r="168" spans="2:11">
      <c r="B168" s="74" t="s">
        <v>78</v>
      </c>
      <c r="C168" s="75">
        <v>2017</v>
      </c>
      <c r="D168" s="76" t="s">
        <v>2</v>
      </c>
      <c r="E168" s="76" t="s">
        <v>2</v>
      </c>
      <c r="F168" s="76">
        <v>10</v>
      </c>
      <c r="G168" s="76" t="s">
        <v>2</v>
      </c>
      <c r="H168" s="76" t="s">
        <v>2</v>
      </c>
      <c r="I168" s="76" t="s">
        <v>2</v>
      </c>
      <c r="J168" s="76" t="s">
        <v>2</v>
      </c>
      <c r="K168" s="76" t="s">
        <v>2</v>
      </c>
    </row>
    <row r="169" spans="2:11">
      <c r="B169" s="74"/>
      <c r="C169" s="75">
        <v>2018</v>
      </c>
      <c r="D169" s="76">
        <v>10</v>
      </c>
      <c r="E169" s="76" t="s">
        <v>2</v>
      </c>
      <c r="F169" s="76">
        <v>22</v>
      </c>
      <c r="G169" s="76" t="s">
        <v>2</v>
      </c>
      <c r="H169" s="76" t="s">
        <v>2</v>
      </c>
      <c r="I169" s="76" t="s">
        <v>2</v>
      </c>
      <c r="J169" s="76" t="s">
        <v>2</v>
      </c>
      <c r="K169" s="76" t="s">
        <v>2</v>
      </c>
    </row>
    <row r="170" spans="2:11">
      <c r="B170" s="74"/>
      <c r="C170" s="75">
        <v>2019</v>
      </c>
      <c r="D170" s="76">
        <v>1</v>
      </c>
      <c r="E170" s="76" t="s">
        <v>2</v>
      </c>
      <c r="F170" s="76" t="s">
        <v>3</v>
      </c>
      <c r="G170" s="76" t="s">
        <v>2</v>
      </c>
      <c r="H170" s="76" t="s">
        <v>2</v>
      </c>
      <c r="I170" s="76" t="s">
        <v>2</v>
      </c>
      <c r="J170" s="76" t="s">
        <v>2</v>
      </c>
      <c r="K170" s="76" t="s">
        <v>2</v>
      </c>
    </row>
    <row r="171" spans="2:11">
      <c r="B171" s="74"/>
      <c r="C171" s="75">
        <v>2020</v>
      </c>
      <c r="D171" s="76" t="s">
        <v>2</v>
      </c>
      <c r="E171" s="76" t="s">
        <v>2</v>
      </c>
      <c r="F171" s="76">
        <v>20</v>
      </c>
      <c r="G171" s="76" t="s">
        <v>2</v>
      </c>
      <c r="H171" s="76" t="s">
        <v>2</v>
      </c>
      <c r="I171" s="76" t="s">
        <v>2</v>
      </c>
      <c r="J171" s="76" t="s">
        <v>2</v>
      </c>
      <c r="K171" s="76" t="s">
        <v>2</v>
      </c>
    </row>
    <row r="172" spans="2:11">
      <c r="B172" s="74"/>
      <c r="C172" s="75">
        <v>2021</v>
      </c>
      <c r="D172" s="76" t="s">
        <v>2</v>
      </c>
      <c r="E172" s="76" t="s">
        <v>2</v>
      </c>
      <c r="F172" s="76" t="s">
        <v>2</v>
      </c>
      <c r="G172" s="76">
        <v>32</v>
      </c>
      <c r="H172" s="76" t="s">
        <v>2</v>
      </c>
      <c r="I172" s="76" t="s">
        <v>2</v>
      </c>
      <c r="J172" s="76">
        <v>32</v>
      </c>
      <c r="K172" s="76" t="s">
        <v>2</v>
      </c>
    </row>
    <row r="173" spans="2:11">
      <c r="B173" s="74" t="s">
        <v>80</v>
      </c>
      <c r="C173" s="75">
        <v>2017</v>
      </c>
      <c r="D173" s="76">
        <v>23</v>
      </c>
      <c r="E173" s="76" t="s">
        <v>2</v>
      </c>
      <c r="F173" s="76" t="s">
        <v>2</v>
      </c>
      <c r="G173" s="76" t="s">
        <v>2</v>
      </c>
      <c r="H173" s="76" t="s">
        <v>2</v>
      </c>
      <c r="I173" s="76" t="s">
        <v>2</v>
      </c>
      <c r="J173" s="76" t="s">
        <v>2</v>
      </c>
      <c r="K173" s="76" t="s">
        <v>2</v>
      </c>
    </row>
    <row r="174" spans="2:11">
      <c r="B174" s="74"/>
      <c r="C174" s="75">
        <v>2019</v>
      </c>
      <c r="D174" s="76" t="s">
        <v>2</v>
      </c>
      <c r="E174" s="76" t="s">
        <v>2</v>
      </c>
      <c r="F174" s="76" t="s">
        <v>2</v>
      </c>
      <c r="G174" s="76">
        <v>30</v>
      </c>
      <c r="H174" s="76" t="s">
        <v>2</v>
      </c>
      <c r="I174" s="76" t="s">
        <v>2</v>
      </c>
      <c r="J174" s="76" t="s">
        <v>2</v>
      </c>
      <c r="K174" s="76" t="s">
        <v>2</v>
      </c>
    </row>
    <row r="175" spans="2:11">
      <c r="B175" s="74"/>
      <c r="C175" s="75">
        <v>2020</v>
      </c>
      <c r="D175" s="76" t="s">
        <v>2</v>
      </c>
      <c r="E175" s="76" t="s">
        <v>2</v>
      </c>
      <c r="F175" s="76" t="s">
        <v>2</v>
      </c>
      <c r="G175" s="76" t="s">
        <v>2</v>
      </c>
      <c r="H175" s="76" t="s">
        <v>2</v>
      </c>
      <c r="I175" s="76" t="s">
        <v>2</v>
      </c>
      <c r="J175" s="76" t="s">
        <v>2</v>
      </c>
      <c r="K175" s="76" t="s">
        <v>2</v>
      </c>
    </row>
    <row r="176" spans="2:11">
      <c r="B176" s="74"/>
      <c r="C176" s="93">
        <v>2021</v>
      </c>
      <c r="D176" s="76">
        <v>56</v>
      </c>
      <c r="E176" s="76" t="s">
        <v>2</v>
      </c>
      <c r="F176" s="76" t="s">
        <v>2</v>
      </c>
      <c r="G176" s="76">
        <v>33</v>
      </c>
      <c r="H176" s="76" t="s">
        <v>2</v>
      </c>
      <c r="I176" s="76" t="s">
        <v>2</v>
      </c>
      <c r="J176" s="76" t="s">
        <v>2</v>
      </c>
      <c r="K176" s="76" t="s">
        <v>2</v>
      </c>
    </row>
    <row r="177" spans="2:11">
      <c r="B177" s="74" t="s">
        <v>20</v>
      </c>
      <c r="C177" s="75">
        <v>2017</v>
      </c>
      <c r="D177" s="76">
        <v>975</v>
      </c>
      <c r="E177" s="76" t="s">
        <v>2</v>
      </c>
      <c r="F177" s="76" t="s">
        <v>2</v>
      </c>
      <c r="G177" s="76">
        <v>4130</v>
      </c>
      <c r="H177" s="76">
        <v>130</v>
      </c>
      <c r="I177" s="76" t="s">
        <v>2</v>
      </c>
      <c r="J177" s="76">
        <v>50595</v>
      </c>
      <c r="K177" s="76">
        <v>580</v>
      </c>
    </row>
    <row r="178" spans="2:11">
      <c r="B178" s="74"/>
      <c r="C178" s="75">
        <v>2018</v>
      </c>
      <c r="D178" s="76">
        <v>8819</v>
      </c>
      <c r="E178" s="76" t="s">
        <v>2</v>
      </c>
      <c r="F178" s="76" t="s">
        <v>2</v>
      </c>
      <c r="G178" s="76">
        <v>1737</v>
      </c>
      <c r="H178" s="76" t="s">
        <v>2</v>
      </c>
      <c r="I178" s="76" t="s">
        <v>2</v>
      </c>
      <c r="J178" s="76">
        <v>20586</v>
      </c>
      <c r="K178" s="76">
        <v>44</v>
      </c>
    </row>
    <row r="179" spans="2:11">
      <c r="B179" s="74"/>
      <c r="C179" s="75">
        <v>2019</v>
      </c>
      <c r="D179" s="76">
        <v>20173</v>
      </c>
      <c r="E179" s="76" t="s">
        <v>2</v>
      </c>
      <c r="F179" s="76" t="s">
        <v>2</v>
      </c>
      <c r="G179" s="76">
        <v>2931</v>
      </c>
      <c r="H179" s="76" t="s">
        <v>2</v>
      </c>
      <c r="I179" s="76" t="s">
        <v>2</v>
      </c>
      <c r="J179" s="76">
        <v>6300</v>
      </c>
      <c r="K179" s="76" t="s">
        <v>2</v>
      </c>
    </row>
    <row r="180" spans="2:11">
      <c r="B180" s="74"/>
      <c r="C180" s="93">
        <v>2020</v>
      </c>
      <c r="D180" s="76" t="s">
        <v>2</v>
      </c>
      <c r="E180" s="76" t="s">
        <v>2</v>
      </c>
      <c r="F180" s="76" t="s">
        <v>2</v>
      </c>
      <c r="G180" s="76">
        <v>400</v>
      </c>
      <c r="H180" s="76" t="s">
        <v>2</v>
      </c>
      <c r="I180" s="76" t="s">
        <v>2</v>
      </c>
      <c r="J180" s="76">
        <v>1175</v>
      </c>
      <c r="K180" s="76" t="s">
        <v>2</v>
      </c>
    </row>
    <row r="181" spans="2:11">
      <c r="B181" s="74" t="s">
        <v>79</v>
      </c>
      <c r="C181" s="75">
        <v>2017</v>
      </c>
      <c r="D181" s="76" t="s">
        <v>2</v>
      </c>
      <c r="E181" s="76" t="s">
        <v>2</v>
      </c>
      <c r="F181" s="76" t="s">
        <v>2</v>
      </c>
      <c r="G181" s="76" t="s">
        <v>2</v>
      </c>
      <c r="H181" s="76" t="s">
        <v>2</v>
      </c>
      <c r="I181" s="76" t="s">
        <v>2</v>
      </c>
      <c r="J181" s="76">
        <v>300</v>
      </c>
      <c r="K181" s="76" t="s">
        <v>2</v>
      </c>
    </row>
    <row r="182" spans="2:11">
      <c r="B182" s="74"/>
      <c r="C182" s="75">
        <v>2018</v>
      </c>
      <c r="D182" s="76" t="s">
        <v>2</v>
      </c>
      <c r="E182" s="76" t="s">
        <v>2</v>
      </c>
      <c r="F182" s="76" t="s">
        <v>2</v>
      </c>
      <c r="G182" s="76" t="s">
        <v>2</v>
      </c>
      <c r="H182" s="76" t="s">
        <v>2</v>
      </c>
      <c r="I182" s="76" t="s">
        <v>2</v>
      </c>
      <c r="J182" s="76">
        <v>17</v>
      </c>
      <c r="K182" s="76" t="s">
        <v>2</v>
      </c>
    </row>
    <row r="183" spans="2:11">
      <c r="B183" s="74"/>
      <c r="C183" s="75">
        <v>2019</v>
      </c>
      <c r="D183" s="76" t="s">
        <v>2</v>
      </c>
      <c r="E183" s="76" t="s">
        <v>2</v>
      </c>
      <c r="F183" s="76" t="s">
        <v>2</v>
      </c>
      <c r="G183" s="76">
        <v>4</v>
      </c>
      <c r="H183" s="76" t="s">
        <v>2</v>
      </c>
      <c r="I183" s="76" t="s">
        <v>2</v>
      </c>
      <c r="J183" s="76" t="s">
        <v>2</v>
      </c>
      <c r="K183" s="76" t="s">
        <v>2</v>
      </c>
    </row>
    <row r="184" spans="2:11">
      <c r="B184" s="74" t="s">
        <v>29</v>
      </c>
      <c r="C184" s="75">
        <v>2020</v>
      </c>
      <c r="D184" s="76">
        <v>76</v>
      </c>
      <c r="E184" s="76" t="s">
        <v>2</v>
      </c>
      <c r="F184" s="76">
        <v>7</v>
      </c>
      <c r="G184" s="76">
        <v>73</v>
      </c>
      <c r="H184" s="76">
        <v>165</v>
      </c>
      <c r="I184" s="76" t="s">
        <v>2</v>
      </c>
      <c r="J184" s="76" t="s">
        <v>2</v>
      </c>
      <c r="K184" s="76">
        <v>2</v>
      </c>
    </row>
    <row r="185" spans="2:11">
      <c r="B185" s="74"/>
      <c r="C185" s="75">
        <v>2021</v>
      </c>
      <c r="D185" s="76" t="s">
        <v>2</v>
      </c>
      <c r="E185" s="76" t="s">
        <v>2</v>
      </c>
      <c r="F185" s="76" t="s">
        <v>2</v>
      </c>
      <c r="G185" s="76" t="s">
        <v>2</v>
      </c>
      <c r="H185" s="76" t="s">
        <v>2</v>
      </c>
      <c r="I185" s="76">
        <v>2</v>
      </c>
      <c r="J185" s="76" t="s">
        <v>2</v>
      </c>
      <c r="K185" s="76" t="s">
        <v>2</v>
      </c>
    </row>
    <row r="186" spans="2:11">
      <c r="B186" s="98" t="s">
        <v>45</v>
      </c>
      <c r="C186" s="78">
        <v>2017</v>
      </c>
      <c r="D186" s="79">
        <f t="shared" ref="D186:K186" si="16">SUM(D146,D150,D159,D168,D177,D181,D173)</f>
        <v>998</v>
      </c>
      <c r="E186" s="79">
        <f t="shared" si="16"/>
        <v>0</v>
      </c>
      <c r="F186" s="79">
        <f t="shared" si="16"/>
        <v>10</v>
      </c>
      <c r="G186" s="79">
        <f t="shared" si="16"/>
        <v>6391</v>
      </c>
      <c r="H186" s="79">
        <f t="shared" si="16"/>
        <v>130</v>
      </c>
      <c r="I186" s="79">
        <f t="shared" si="16"/>
        <v>0</v>
      </c>
      <c r="J186" s="79">
        <f t="shared" si="16"/>
        <v>50899</v>
      </c>
      <c r="K186" s="79">
        <f t="shared" si="16"/>
        <v>580</v>
      </c>
    </row>
    <row r="187" spans="2:11">
      <c r="B187" s="98" t="s">
        <v>45</v>
      </c>
      <c r="C187" s="78">
        <v>2018</v>
      </c>
      <c r="D187" s="79">
        <f t="shared" ref="D187:K187" si="17">SUM(D147,D151,D157,D158,D160,D164,D169,D178,D182,D154)</f>
        <v>28975</v>
      </c>
      <c r="E187" s="79">
        <f t="shared" si="17"/>
        <v>0</v>
      </c>
      <c r="F187" s="79">
        <f t="shared" si="17"/>
        <v>641</v>
      </c>
      <c r="G187" s="79">
        <f t="shared" si="17"/>
        <v>21766</v>
      </c>
      <c r="H187" s="79">
        <f t="shared" si="17"/>
        <v>248</v>
      </c>
      <c r="I187" s="79">
        <f t="shared" si="17"/>
        <v>0</v>
      </c>
      <c r="J187" s="79">
        <f t="shared" si="17"/>
        <v>23518</v>
      </c>
      <c r="K187" s="79">
        <f t="shared" si="17"/>
        <v>72269</v>
      </c>
    </row>
    <row r="188" spans="2:11">
      <c r="B188" s="98" t="s">
        <v>45</v>
      </c>
      <c r="C188" s="78">
        <v>2019</v>
      </c>
      <c r="D188" s="79">
        <f t="shared" ref="D188:K188" si="18">SUM(D148,D155,D161,D165,D170,D179,D183,D174)</f>
        <v>22557</v>
      </c>
      <c r="E188" s="79">
        <f t="shared" si="18"/>
        <v>0</v>
      </c>
      <c r="F188" s="79">
        <f t="shared" si="18"/>
        <v>0</v>
      </c>
      <c r="G188" s="79">
        <f t="shared" si="18"/>
        <v>15519</v>
      </c>
      <c r="H188" s="79">
        <f t="shared" si="18"/>
        <v>0</v>
      </c>
      <c r="I188" s="79">
        <f t="shared" si="18"/>
        <v>0</v>
      </c>
      <c r="J188" s="79">
        <f t="shared" si="18"/>
        <v>51816</v>
      </c>
      <c r="K188" s="79">
        <f t="shared" si="18"/>
        <v>0</v>
      </c>
    </row>
    <row r="189" spans="2:11">
      <c r="B189" s="98" t="s">
        <v>45</v>
      </c>
      <c r="C189" s="78">
        <v>2020</v>
      </c>
      <c r="D189" s="79">
        <f t="shared" ref="D189:K189" si="19">SUM(D149,D152,D162,D166,D171,D180,D184,D175)</f>
        <v>1006039</v>
      </c>
      <c r="E189" s="79">
        <f t="shared" si="19"/>
        <v>0</v>
      </c>
      <c r="F189" s="79">
        <f t="shared" si="19"/>
        <v>27</v>
      </c>
      <c r="G189" s="79">
        <f t="shared" si="19"/>
        <v>128965</v>
      </c>
      <c r="H189" s="79">
        <f t="shared" si="19"/>
        <v>165</v>
      </c>
      <c r="I189" s="79">
        <f t="shared" si="19"/>
        <v>0</v>
      </c>
      <c r="J189" s="79">
        <f t="shared" si="19"/>
        <v>3058</v>
      </c>
      <c r="K189" s="79">
        <f t="shared" si="19"/>
        <v>2</v>
      </c>
    </row>
    <row r="190" spans="2:11" ht="13.5" thickBot="1">
      <c r="B190" s="98" t="s">
        <v>45</v>
      </c>
      <c r="C190" s="78">
        <v>2021</v>
      </c>
      <c r="D190" s="79">
        <f t="shared" ref="D190:K190" si="20">SUM(D153,D156,D163,D167,D172,D185,D176)</f>
        <v>1022</v>
      </c>
      <c r="E190" s="79">
        <f t="shared" si="20"/>
        <v>0</v>
      </c>
      <c r="F190" s="79">
        <f t="shared" si="20"/>
        <v>5</v>
      </c>
      <c r="G190" s="79">
        <f t="shared" si="20"/>
        <v>2412</v>
      </c>
      <c r="H190" s="79">
        <f t="shared" si="20"/>
        <v>0</v>
      </c>
      <c r="I190" s="79">
        <f t="shared" si="20"/>
        <v>2</v>
      </c>
      <c r="J190" s="79">
        <f t="shared" si="20"/>
        <v>1296</v>
      </c>
      <c r="K190" s="79">
        <f t="shared" si="20"/>
        <v>1</v>
      </c>
    </row>
    <row r="191" spans="2:11" ht="23.1" customHeight="1">
      <c r="B191" s="28" t="s">
        <v>25</v>
      </c>
      <c r="C191" s="30"/>
      <c r="D191" s="82"/>
      <c r="E191" s="82"/>
      <c r="F191" s="82"/>
      <c r="G191" s="82"/>
      <c r="H191" s="82"/>
      <c r="I191" s="82"/>
      <c r="J191" s="82"/>
      <c r="K191" s="82"/>
    </row>
    <row r="192" spans="2:11" ht="28.5" customHeight="1">
      <c r="B192" s="88" t="s">
        <v>82</v>
      </c>
    </row>
    <row r="193" spans="2:11">
      <c r="B193" s="74" t="s">
        <v>96</v>
      </c>
      <c r="C193" s="75">
        <v>2018</v>
      </c>
      <c r="D193" s="76">
        <v>3249</v>
      </c>
      <c r="E193" s="76" t="s">
        <v>2</v>
      </c>
      <c r="F193" s="76" t="s">
        <v>2</v>
      </c>
      <c r="G193" s="76">
        <v>3097</v>
      </c>
      <c r="H193" s="76">
        <v>10</v>
      </c>
      <c r="I193" s="76" t="s">
        <v>2</v>
      </c>
      <c r="J193" s="76">
        <v>2122</v>
      </c>
      <c r="K193" s="76">
        <v>169</v>
      </c>
    </row>
    <row r="194" spans="2:11">
      <c r="B194" s="74"/>
      <c r="C194" s="75">
        <v>2019</v>
      </c>
      <c r="D194" s="76">
        <v>6323</v>
      </c>
      <c r="E194" s="76" t="s">
        <v>2</v>
      </c>
      <c r="F194" s="76" t="s">
        <v>3</v>
      </c>
      <c r="G194" s="76">
        <v>3</v>
      </c>
      <c r="H194" s="76">
        <v>16942</v>
      </c>
      <c r="I194" s="76" t="s">
        <v>2</v>
      </c>
      <c r="J194" s="76">
        <v>5951</v>
      </c>
      <c r="K194" s="76" t="s">
        <v>2</v>
      </c>
    </row>
    <row r="195" spans="2:11">
      <c r="B195" s="74"/>
      <c r="C195" s="75">
        <v>2020</v>
      </c>
      <c r="D195" s="76">
        <v>1510</v>
      </c>
      <c r="E195" s="76" t="s">
        <v>2</v>
      </c>
      <c r="F195" s="76" t="s">
        <v>3</v>
      </c>
      <c r="G195" s="76">
        <v>2301</v>
      </c>
      <c r="H195" s="76" t="s">
        <v>2</v>
      </c>
      <c r="I195" s="76" t="s">
        <v>2</v>
      </c>
      <c r="J195" s="76">
        <v>244</v>
      </c>
      <c r="K195" s="76">
        <v>501</v>
      </c>
    </row>
    <row r="196" spans="2:11">
      <c r="B196" s="74"/>
      <c r="C196" s="75">
        <v>2021</v>
      </c>
      <c r="D196" s="76">
        <v>31</v>
      </c>
      <c r="E196" s="76" t="s">
        <v>2</v>
      </c>
      <c r="F196" s="76" t="s">
        <v>2</v>
      </c>
      <c r="G196" s="76" t="s">
        <v>2</v>
      </c>
      <c r="H196" s="76" t="s">
        <v>2</v>
      </c>
      <c r="I196" s="76" t="s">
        <v>2</v>
      </c>
      <c r="J196" s="76">
        <v>59</v>
      </c>
      <c r="K196" s="76" t="s">
        <v>2</v>
      </c>
    </row>
    <row r="197" spans="2:11">
      <c r="B197" s="74" t="s">
        <v>90</v>
      </c>
      <c r="C197" s="75">
        <v>2017</v>
      </c>
      <c r="D197" s="76">
        <v>1</v>
      </c>
      <c r="E197" s="76" t="s">
        <v>2</v>
      </c>
      <c r="F197" s="76" t="s">
        <v>2</v>
      </c>
      <c r="G197" s="76">
        <v>12</v>
      </c>
      <c r="H197" s="76" t="s">
        <v>2</v>
      </c>
      <c r="I197" s="76" t="s">
        <v>2</v>
      </c>
      <c r="J197" s="76" t="s">
        <v>3</v>
      </c>
      <c r="K197" s="76">
        <v>4</v>
      </c>
    </row>
    <row r="198" spans="2:11">
      <c r="B198" s="74"/>
      <c r="C198" s="75">
        <v>2018</v>
      </c>
      <c r="D198" s="76">
        <v>1</v>
      </c>
      <c r="E198" s="76" t="s">
        <v>2</v>
      </c>
      <c r="F198" s="76">
        <v>1</v>
      </c>
      <c r="G198" s="76">
        <v>2</v>
      </c>
      <c r="H198" s="76" t="s">
        <v>2</v>
      </c>
      <c r="I198" s="76" t="s">
        <v>2</v>
      </c>
      <c r="J198" s="76">
        <v>2</v>
      </c>
      <c r="K198" s="76">
        <v>12</v>
      </c>
    </row>
    <row r="199" spans="2:11">
      <c r="B199" s="74"/>
      <c r="C199" s="75">
        <v>2019</v>
      </c>
      <c r="D199" s="76">
        <v>2</v>
      </c>
      <c r="E199" s="76" t="s">
        <v>2</v>
      </c>
      <c r="F199" s="76" t="s">
        <v>2</v>
      </c>
      <c r="G199" s="76">
        <v>2</v>
      </c>
      <c r="H199" s="76" t="s">
        <v>2</v>
      </c>
      <c r="I199" s="76" t="s">
        <v>2</v>
      </c>
      <c r="J199" s="76">
        <v>5</v>
      </c>
      <c r="K199" s="76">
        <v>3</v>
      </c>
    </row>
    <row r="200" spans="2:11">
      <c r="B200" s="74"/>
      <c r="C200" s="75">
        <v>2020</v>
      </c>
      <c r="D200" s="76">
        <v>14</v>
      </c>
      <c r="E200" s="76" t="s">
        <v>2</v>
      </c>
      <c r="F200" s="76" t="s">
        <v>3</v>
      </c>
      <c r="G200" s="76">
        <v>11</v>
      </c>
      <c r="H200" s="76" t="s">
        <v>2</v>
      </c>
      <c r="I200" s="76" t="s">
        <v>2</v>
      </c>
      <c r="J200" s="76">
        <v>5</v>
      </c>
      <c r="K200" s="76">
        <v>23</v>
      </c>
    </row>
    <row r="201" spans="2:11">
      <c r="B201" s="74"/>
      <c r="C201" s="75">
        <v>2021</v>
      </c>
      <c r="D201" s="76">
        <v>9</v>
      </c>
      <c r="E201" s="76" t="s">
        <v>2</v>
      </c>
      <c r="F201" s="76">
        <v>1</v>
      </c>
      <c r="G201" s="76">
        <v>10</v>
      </c>
      <c r="H201" s="76" t="s">
        <v>3</v>
      </c>
      <c r="I201" s="76" t="s">
        <v>2</v>
      </c>
      <c r="J201" s="76">
        <v>6</v>
      </c>
      <c r="K201" s="76">
        <v>9</v>
      </c>
    </row>
    <row r="202" spans="2:11">
      <c r="B202" s="74" t="s">
        <v>91</v>
      </c>
      <c r="C202" s="75">
        <v>2020</v>
      </c>
      <c r="D202" s="76">
        <v>1948</v>
      </c>
      <c r="E202" s="76" t="s">
        <v>2</v>
      </c>
      <c r="F202" s="76">
        <v>406</v>
      </c>
      <c r="G202" s="76">
        <v>3935</v>
      </c>
      <c r="H202" s="76" t="s">
        <v>2</v>
      </c>
      <c r="I202" s="76" t="s">
        <v>2</v>
      </c>
      <c r="J202" s="76" t="s">
        <v>2</v>
      </c>
      <c r="K202" s="76">
        <v>580</v>
      </c>
    </row>
    <row r="203" spans="2:11">
      <c r="B203" s="74"/>
      <c r="C203" s="75">
        <v>2021</v>
      </c>
      <c r="D203" s="76">
        <v>11059</v>
      </c>
      <c r="E203" s="76" t="s">
        <v>2</v>
      </c>
      <c r="F203" s="76">
        <v>45</v>
      </c>
      <c r="G203" s="76">
        <v>2229</v>
      </c>
      <c r="H203" s="76">
        <v>5445</v>
      </c>
      <c r="I203" s="76" t="s">
        <v>2</v>
      </c>
      <c r="J203" s="76">
        <v>1133</v>
      </c>
      <c r="K203" s="76">
        <v>1495</v>
      </c>
    </row>
    <row r="204" spans="2:11">
      <c r="B204" s="74" t="s">
        <v>93</v>
      </c>
      <c r="C204" s="75">
        <v>2020</v>
      </c>
      <c r="D204" s="76">
        <v>3</v>
      </c>
      <c r="E204" s="76" t="s">
        <v>2</v>
      </c>
      <c r="F204" s="76" t="s">
        <v>2</v>
      </c>
      <c r="G204" s="76">
        <v>20</v>
      </c>
      <c r="H204" s="76" t="s">
        <v>2</v>
      </c>
      <c r="I204" s="76" t="s">
        <v>2</v>
      </c>
      <c r="J204" s="76" t="s">
        <v>2</v>
      </c>
      <c r="K204" s="76">
        <v>32</v>
      </c>
    </row>
    <row r="205" spans="2:11">
      <c r="B205" s="74" t="s">
        <v>92</v>
      </c>
      <c r="C205" s="75">
        <v>2021</v>
      </c>
      <c r="D205" s="76" t="s">
        <v>2</v>
      </c>
      <c r="E205" s="76" t="s">
        <v>2</v>
      </c>
      <c r="F205" s="76" t="s">
        <v>2</v>
      </c>
      <c r="G205" s="76" t="s">
        <v>2</v>
      </c>
      <c r="H205" s="76" t="s">
        <v>2</v>
      </c>
      <c r="I205" s="76" t="s">
        <v>2</v>
      </c>
      <c r="J205" s="76" t="s">
        <v>2</v>
      </c>
      <c r="K205" s="76">
        <v>30</v>
      </c>
    </row>
    <row r="206" spans="2:11">
      <c r="B206" s="74" t="s">
        <v>105</v>
      </c>
      <c r="C206" s="75">
        <v>2017</v>
      </c>
      <c r="D206" s="76">
        <v>49</v>
      </c>
      <c r="E206" s="76" t="s">
        <v>2</v>
      </c>
      <c r="F206" s="76">
        <v>54</v>
      </c>
      <c r="G206" s="76">
        <v>28</v>
      </c>
      <c r="H206" s="76">
        <v>1585</v>
      </c>
      <c r="I206" s="76" t="s">
        <v>3</v>
      </c>
      <c r="J206" s="76">
        <v>124</v>
      </c>
      <c r="K206" s="76">
        <v>466</v>
      </c>
    </row>
    <row r="207" spans="2:11">
      <c r="B207" s="74"/>
      <c r="C207" s="75">
        <v>2018</v>
      </c>
      <c r="D207" s="76">
        <v>30615</v>
      </c>
      <c r="E207" s="76" t="s">
        <v>2</v>
      </c>
      <c r="F207" s="76">
        <v>83</v>
      </c>
      <c r="G207" s="76">
        <v>12533</v>
      </c>
      <c r="H207" s="76">
        <v>2913</v>
      </c>
      <c r="I207" s="76" t="s">
        <v>2</v>
      </c>
      <c r="J207" s="76">
        <v>8480</v>
      </c>
      <c r="K207" s="76">
        <v>13</v>
      </c>
    </row>
    <row r="208" spans="2:11">
      <c r="B208" s="74"/>
      <c r="C208" s="75">
        <v>2019</v>
      </c>
      <c r="D208" s="76">
        <v>314125</v>
      </c>
      <c r="E208" s="76" t="s">
        <v>3</v>
      </c>
      <c r="F208" s="76">
        <v>17</v>
      </c>
      <c r="G208" s="76">
        <v>41</v>
      </c>
      <c r="H208" s="76">
        <v>39</v>
      </c>
      <c r="I208" s="76" t="s">
        <v>2</v>
      </c>
      <c r="J208" s="76">
        <v>106</v>
      </c>
      <c r="K208" s="76">
        <v>50</v>
      </c>
    </row>
    <row r="209" spans="2:11">
      <c r="B209" s="74"/>
      <c r="C209" s="75">
        <v>2020</v>
      </c>
      <c r="D209" s="76">
        <v>894</v>
      </c>
      <c r="E209" s="76" t="s">
        <v>2</v>
      </c>
      <c r="F209" s="76">
        <v>13</v>
      </c>
      <c r="G209" s="76">
        <v>58</v>
      </c>
      <c r="H209" s="76">
        <v>40</v>
      </c>
      <c r="I209" s="76" t="s">
        <v>2</v>
      </c>
      <c r="J209" s="76">
        <v>304</v>
      </c>
      <c r="K209" s="76">
        <v>1</v>
      </c>
    </row>
    <row r="210" spans="2:11">
      <c r="B210" s="74"/>
      <c r="C210" s="75">
        <v>2021</v>
      </c>
      <c r="D210" s="76">
        <v>2512</v>
      </c>
      <c r="E210" s="76" t="s">
        <v>2</v>
      </c>
      <c r="F210" s="76" t="s">
        <v>3</v>
      </c>
      <c r="G210" s="76">
        <v>2685</v>
      </c>
      <c r="H210" s="76">
        <v>800</v>
      </c>
      <c r="I210" s="76" t="s">
        <v>2</v>
      </c>
      <c r="J210" s="76">
        <v>32</v>
      </c>
      <c r="K210" s="76" t="s">
        <v>2</v>
      </c>
    </row>
    <row r="211" spans="2:11">
      <c r="B211" s="74" t="s">
        <v>94</v>
      </c>
      <c r="C211" s="75">
        <v>2017</v>
      </c>
      <c r="D211" s="76">
        <v>3</v>
      </c>
      <c r="E211" s="76" t="s">
        <v>2</v>
      </c>
      <c r="F211" s="76" t="s">
        <v>2</v>
      </c>
      <c r="G211" s="76" t="s">
        <v>3</v>
      </c>
      <c r="H211" s="76" t="s">
        <v>2</v>
      </c>
      <c r="I211" s="76" t="s">
        <v>2</v>
      </c>
      <c r="J211" s="76" t="s">
        <v>2</v>
      </c>
      <c r="K211" s="76" t="s">
        <v>2</v>
      </c>
    </row>
    <row r="212" spans="2:11">
      <c r="B212" s="74"/>
      <c r="C212" s="75">
        <v>2018</v>
      </c>
      <c r="D212" s="76">
        <v>7</v>
      </c>
      <c r="E212" s="76" t="s">
        <v>2</v>
      </c>
      <c r="F212" s="76" t="s">
        <v>2</v>
      </c>
      <c r="G212" s="76">
        <v>1</v>
      </c>
      <c r="H212" s="76" t="s">
        <v>2</v>
      </c>
      <c r="I212" s="76" t="s">
        <v>2</v>
      </c>
      <c r="J212" s="76">
        <v>32</v>
      </c>
      <c r="K212" s="76" t="s">
        <v>2</v>
      </c>
    </row>
    <row r="213" spans="2:11">
      <c r="B213" s="74"/>
      <c r="C213" s="75">
        <v>2019</v>
      </c>
      <c r="D213" s="76">
        <v>11</v>
      </c>
      <c r="E213" s="76" t="s">
        <v>2</v>
      </c>
      <c r="F213" s="76" t="s">
        <v>2</v>
      </c>
      <c r="G213" s="76">
        <v>13</v>
      </c>
      <c r="H213" s="76" t="s">
        <v>2</v>
      </c>
      <c r="I213" s="76" t="s">
        <v>2</v>
      </c>
      <c r="J213" s="76">
        <v>4</v>
      </c>
      <c r="K213" s="76" t="s">
        <v>2</v>
      </c>
    </row>
    <row r="214" spans="2:11">
      <c r="B214" s="74"/>
      <c r="C214" s="75">
        <v>2020</v>
      </c>
      <c r="D214" s="76">
        <v>11</v>
      </c>
      <c r="E214" s="76" t="s">
        <v>2</v>
      </c>
      <c r="F214" s="76" t="s">
        <v>2</v>
      </c>
      <c r="G214" s="76">
        <v>13</v>
      </c>
      <c r="H214" s="76" t="s">
        <v>2</v>
      </c>
      <c r="I214" s="76" t="s">
        <v>2</v>
      </c>
      <c r="J214" s="76">
        <v>4</v>
      </c>
      <c r="K214" s="76" t="s">
        <v>2</v>
      </c>
    </row>
    <row r="215" spans="2:11">
      <c r="B215" s="74"/>
      <c r="C215" s="75">
        <v>2021</v>
      </c>
      <c r="D215" s="76" t="s">
        <v>3</v>
      </c>
      <c r="E215" s="76" t="s">
        <v>2</v>
      </c>
      <c r="F215" s="76" t="s">
        <v>2</v>
      </c>
      <c r="G215" s="76" t="s">
        <v>2</v>
      </c>
      <c r="H215" s="76" t="s">
        <v>2</v>
      </c>
      <c r="I215" s="76" t="s">
        <v>2</v>
      </c>
      <c r="J215" s="76">
        <v>6</v>
      </c>
      <c r="K215" s="76" t="s">
        <v>3</v>
      </c>
    </row>
    <row r="216" spans="2:11">
      <c r="B216" s="74" t="s">
        <v>95</v>
      </c>
      <c r="C216" s="75">
        <v>2021</v>
      </c>
      <c r="D216" s="76" t="s">
        <v>2</v>
      </c>
      <c r="E216" s="76" t="s">
        <v>2</v>
      </c>
      <c r="F216" s="76" t="s">
        <v>2</v>
      </c>
      <c r="G216" s="76" t="s">
        <v>2</v>
      </c>
      <c r="H216" s="76" t="s">
        <v>2</v>
      </c>
      <c r="I216" s="76" t="s">
        <v>2</v>
      </c>
      <c r="J216" s="76" t="s">
        <v>3</v>
      </c>
      <c r="K216" s="76" t="s">
        <v>2</v>
      </c>
    </row>
    <row r="217" spans="2:11">
      <c r="B217" s="74" t="s">
        <v>98</v>
      </c>
      <c r="C217" s="75">
        <v>2017</v>
      </c>
      <c r="D217" s="76">
        <v>17</v>
      </c>
      <c r="E217" s="76" t="s">
        <v>2</v>
      </c>
      <c r="F217" s="76">
        <v>1</v>
      </c>
      <c r="G217" s="76" t="s">
        <v>2</v>
      </c>
      <c r="H217" s="76" t="s">
        <v>2</v>
      </c>
      <c r="I217" s="76" t="s">
        <v>2</v>
      </c>
      <c r="J217" s="76">
        <v>3</v>
      </c>
      <c r="K217" s="76">
        <v>1</v>
      </c>
    </row>
    <row r="218" spans="2:11">
      <c r="B218" s="74"/>
      <c r="C218" s="75">
        <v>2018</v>
      </c>
      <c r="D218" s="76">
        <v>7</v>
      </c>
      <c r="E218" s="76" t="s">
        <v>2</v>
      </c>
      <c r="F218" s="76" t="s">
        <v>2</v>
      </c>
      <c r="G218" s="76">
        <v>8</v>
      </c>
      <c r="H218" s="76" t="s">
        <v>2</v>
      </c>
      <c r="I218" s="76" t="s">
        <v>2</v>
      </c>
      <c r="J218" s="76">
        <v>3</v>
      </c>
      <c r="K218" s="76">
        <v>13</v>
      </c>
    </row>
    <row r="219" spans="2:11">
      <c r="B219" s="74"/>
      <c r="C219" s="75">
        <v>2019</v>
      </c>
      <c r="D219" s="76">
        <v>9</v>
      </c>
      <c r="E219" s="76" t="s">
        <v>2</v>
      </c>
      <c r="F219" s="76" t="s">
        <v>2</v>
      </c>
      <c r="G219" s="76">
        <v>5</v>
      </c>
      <c r="H219" s="76">
        <v>210</v>
      </c>
      <c r="I219" s="76" t="s">
        <v>2</v>
      </c>
      <c r="J219" s="76">
        <v>5</v>
      </c>
      <c r="K219" s="76" t="s">
        <v>2</v>
      </c>
    </row>
    <row r="220" spans="2:11">
      <c r="B220" s="74"/>
      <c r="C220" s="75">
        <v>2020</v>
      </c>
      <c r="D220" s="76">
        <v>7</v>
      </c>
      <c r="E220" s="76" t="s">
        <v>2</v>
      </c>
      <c r="F220" s="76" t="s">
        <v>3</v>
      </c>
      <c r="G220" s="76">
        <v>2</v>
      </c>
      <c r="H220" s="76" t="s">
        <v>2</v>
      </c>
      <c r="I220" s="76" t="s">
        <v>2</v>
      </c>
      <c r="J220" s="76">
        <v>53</v>
      </c>
      <c r="K220" s="76" t="s">
        <v>2</v>
      </c>
    </row>
    <row r="221" spans="2:11">
      <c r="B221" s="74"/>
      <c r="C221" s="75">
        <v>2021</v>
      </c>
      <c r="D221" s="76" t="s">
        <v>3</v>
      </c>
      <c r="E221" s="76" t="s">
        <v>2</v>
      </c>
      <c r="F221" s="76" t="s">
        <v>2</v>
      </c>
      <c r="G221" s="76" t="s">
        <v>2</v>
      </c>
      <c r="H221" s="76" t="s">
        <v>2</v>
      </c>
      <c r="I221" s="76" t="s">
        <v>2</v>
      </c>
      <c r="J221" s="76">
        <v>2</v>
      </c>
      <c r="K221" s="76" t="s">
        <v>2</v>
      </c>
    </row>
    <row r="222" spans="2:11">
      <c r="B222" s="74" t="s">
        <v>99</v>
      </c>
      <c r="C222" s="75">
        <v>2017</v>
      </c>
      <c r="D222" s="76" t="s">
        <v>2</v>
      </c>
      <c r="E222" s="76" t="s">
        <v>2</v>
      </c>
      <c r="F222" s="76" t="s">
        <v>2</v>
      </c>
      <c r="G222" s="76" t="s">
        <v>2</v>
      </c>
      <c r="H222" s="76" t="s">
        <v>2</v>
      </c>
      <c r="I222" s="76" t="s">
        <v>2</v>
      </c>
      <c r="J222" s="76" t="s">
        <v>2</v>
      </c>
      <c r="K222" s="76">
        <v>110</v>
      </c>
    </row>
    <row r="223" spans="2:11">
      <c r="B223" s="74"/>
      <c r="C223" s="75">
        <v>2018</v>
      </c>
      <c r="D223" s="76">
        <v>13</v>
      </c>
      <c r="E223" s="76" t="s">
        <v>2</v>
      </c>
      <c r="F223" s="76" t="s">
        <v>2</v>
      </c>
      <c r="G223" s="76" t="s">
        <v>2</v>
      </c>
      <c r="H223" s="76">
        <v>497</v>
      </c>
      <c r="I223" s="76" t="s">
        <v>2</v>
      </c>
      <c r="J223" s="76">
        <v>15</v>
      </c>
      <c r="K223" s="76">
        <v>4252</v>
      </c>
    </row>
    <row r="224" spans="2:11">
      <c r="B224" s="74"/>
      <c r="C224" s="75">
        <v>2019</v>
      </c>
      <c r="D224" s="76">
        <v>6243</v>
      </c>
      <c r="E224" s="76" t="s">
        <v>2</v>
      </c>
      <c r="F224" s="76" t="s">
        <v>2</v>
      </c>
      <c r="G224" s="76" t="s">
        <v>2</v>
      </c>
      <c r="H224" s="76" t="s">
        <v>2</v>
      </c>
      <c r="I224" s="76" t="s">
        <v>2</v>
      </c>
      <c r="J224" s="76" t="s">
        <v>2</v>
      </c>
      <c r="K224" s="76" t="s">
        <v>2</v>
      </c>
    </row>
    <row r="225" spans="2:11">
      <c r="B225" s="74"/>
      <c r="C225" s="75">
        <v>2020</v>
      </c>
      <c r="D225" s="76">
        <v>2</v>
      </c>
      <c r="E225" s="76" t="s">
        <v>2</v>
      </c>
      <c r="F225" s="76" t="s">
        <v>2</v>
      </c>
      <c r="G225" s="76">
        <v>2</v>
      </c>
      <c r="H225" s="76" t="s">
        <v>2</v>
      </c>
      <c r="I225" s="76" t="s">
        <v>2</v>
      </c>
      <c r="J225" s="76">
        <v>4</v>
      </c>
      <c r="K225" s="76" t="s">
        <v>2</v>
      </c>
    </row>
    <row r="226" spans="2:11">
      <c r="B226" s="74"/>
      <c r="C226" s="93">
        <v>2021</v>
      </c>
      <c r="D226" s="76">
        <v>19</v>
      </c>
      <c r="E226" s="76" t="s">
        <v>2</v>
      </c>
      <c r="F226" s="76">
        <v>5</v>
      </c>
      <c r="G226" s="76" t="s">
        <v>2</v>
      </c>
      <c r="H226" s="76" t="s">
        <v>2</v>
      </c>
      <c r="I226" s="76" t="s">
        <v>2</v>
      </c>
      <c r="J226" s="76">
        <v>13.574999999999999</v>
      </c>
      <c r="K226" s="76" t="s">
        <v>2</v>
      </c>
    </row>
    <row r="227" spans="2:11">
      <c r="B227" s="74" t="s">
        <v>100</v>
      </c>
      <c r="C227" s="75">
        <v>2018</v>
      </c>
      <c r="D227" s="76">
        <v>468</v>
      </c>
      <c r="E227" s="76" t="s">
        <v>2</v>
      </c>
      <c r="F227" s="76">
        <v>136</v>
      </c>
      <c r="G227" s="76">
        <v>68</v>
      </c>
      <c r="H227" s="76" t="s">
        <v>2</v>
      </c>
      <c r="I227" s="76" t="s">
        <v>2</v>
      </c>
      <c r="J227" s="76" t="s">
        <v>3</v>
      </c>
      <c r="K227" s="76" t="s">
        <v>2</v>
      </c>
    </row>
    <row r="228" spans="2:11">
      <c r="B228" s="74"/>
      <c r="C228" s="75">
        <v>2019</v>
      </c>
      <c r="D228" s="76">
        <v>35</v>
      </c>
      <c r="E228" s="76" t="s">
        <v>2</v>
      </c>
      <c r="F228" s="76" t="s">
        <v>2</v>
      </c>
      <c r="G228" s="76">
        <v>118</v>
      </c>
      <c r="H228" s="76" t="s">
        <v>2</v>
      </c>
      <c r="I228" s="76" t="s">
        <v>2</v>
      </c>
      <c r="J228" s="76">
        <v>218</v>
      </c>
      <c r="K228" s="76">
        <v>23</v>
      </c>
    </row>
    <row r="229" spans="2:11">
      <c r="B229" s="74"/>
      <c r="C229" s="75">
        <v>2021</v>
      </c>
      <c r="D229" s="76" t="s">
        <v>3</v>
      </c>
      <c r="E229" s="76" t="s">
        <v>2</v>
      </c>
      <c r="F229" s="76" t="s">
        <v>2</v>
      </c>
      <c r="G229" s="76" t="s">
        <v>3</v>
      </c>
      <c r="H229" s="76" t="s">
        <v>2</v>
      </c>
      <c r="I229" s="76" t="s">
        <v>2</v>
      </c>
      <c r="J229" s="76">
        <v>4</v>
      </c>
      <c r="K229" s="76" t="s">
        <v>2</v>
      </c>
    </row>
    <row r="230" spans="2:11">
      <c r="B230" s="74" t="s">
        <v>101</v>
      </c>
      <c r="C230" s="75">
        <v>2017</v>
      </c>
      <c r="D230" s="76">
        <v>9272</v>
      </c>
      <c r="E230" s="76" t="s">
        <v>2</v>
      </c>
      <c r="F230" s="76">
        <v>140</v>
      </c>
      <c r="G230" s="76">
        <v>29013</v>
      </c>
      <c r="H230" s="76">
        <v>2858</v>
      </c>
      <c r="I230" s="76" t="s">
        <v>2</v>
      </c>
      <c r="J230" s="76">
        <v>4433</v>
      </c>
      <c r="K230" s="76">
        <v>25</v>
      </c>
    </row>
    <row r="231" spans="2:11">
      <c r="B231" s="74"/>
      <c r="C231" s="75">
        <v>2018</v>
      </c>
      <c r="D231" s="76">
        <v>21226</v>
      </c>
      <c r="E231" s="76" t="s">
        <v>2</v>
      </c>
      <c r="F231" s="76">
        <v>45</v>
      </c>
      <c r="G231" s="76">
        <v>36066</v>
      </c>
      <c r="H231" s="76">
        <v>6602</v>
      </c>
      <c r="I231" s="76" t="s">
        <v>2</v>
      </c>
      <c r="J231" s="76">
        <v>8386</v>
      </c>
      <c r="K231" s="76">
        <v>1310</v>
      </c>
    </row>
    <row r="232" spans="2:11">
      <c r="B232" s="74"/>
      <c r="C232" s="75">
        <v>2019</v>
      </c>
      <c r="D232" s="76">
        <v>11207</v>
      </c>
      <c r="E232" s="76" t="s">
        <v>2</v>
      </c>
      <c r="F232" s="76">
        <v>60</v>
      </c>
      <c r="G232" s="76">
        <v>28861</v>
      </c>
      <c r="H232" s="76">
        <v>4570</v>
      </c>
      <c r="I232" s="76" t="s">
        <v>2</v>
      </c>
      <c r="J232" s="76">
        <v>28892</v>
      </c>
      <c r="K232" s="76">
        <v>3927</v>
      </c>
    </row>
    <row r="233" spans="2:11">
      <c r="B233" s="74"/>
      <c r="C233" s="75">
        <v>2020</v>
      </c>
      <c r="D233" s="76">
        <v>20483</v>
      </c>
      <c r="E233" s="76" t="s">
        <v>2</v>
      </c>
      <c r="F233" s="76">
        <v>419</v>
      </c>
      <c r="G233" s="76" t="s">
        <v>2</v>
      </c>
      <c r="H233" s="76">
        <v>11932</v>
      </c>
      <c r="I233" s="76" t="s">
        <v>2</v>
      </c>
      <c r="J233" s="76">
        <v>7587</v>
      </c>
      <c r="K233" s="76">
        <v>14331</v>
      </c>
    </row>
    <row r="234" spans="2:11">
      <c r="B234" s="74"/>
      <c r="C234" s="75">
        <v>2021</v>
      </c>
      <c r="D234" s="76">
        <v>13788</v>
      </c>
      <c r="E234" s="76" t="s">
        <v>2</v>
      </c>
      <c r="F234" s="76">
        <v>268</v>
      </c>
      <c r="G234" s="76">
        <v>12010</v>
      </c>
      <c r="H234" s="76">
        <v>1567</v>
      </c>
      <c r="I234" s="76" t="s">
        <v>2</v>
      </c>
      <c r="J234" s="76">
        <v>3761</v>
      </c>
      <c r="K234" s="76">
        <v>3010</v>
      </c>
    </row>
    <row r="235" spans="2:11">
      <c r="B235" s="74" t="s">
        <v>102</v>
      </c>
      <c r="C235" s="75">
        <v>2017</v>
      </c>
      <c r="D235" s="76">
        <v>315</v>
      </c>
      <c r="E235" s="76" t="s">
        <v>2</v>
      </c>
      <c r="F235" s="76" t="s">
        <v>2</v>
      </c>
      <c r="G235" s="76">
        <v>157</v>
      </c>
      <c r="H235" s="76" t="s">
        <v>2</v>
      </c>
      <c r="I235" s="76" t="s">
        <v>2</v>
      </c>
      <c r="J235" s="76">
        <v>57</v>
      </c>
      <c r="K235" s="76">
        <v>147</v>
      </c>
    </row>
    <row r="236" spans="2:11">
      <c r="B236" s="74"/>
      <c r="C236" s="75">
        <v>2018</v>
      </c>
      <c r="D236" s="76">
        <v>8031</v>
      </c>
      <c r="E236" s="76" t="s">
        <v>2</v>
      </c>
      <c r="F236" s="76">
        <v>9</v>
      </c>
      <c r="G236" s="76" t="s">
        <v>2</v>
      </c>
      <c r="H236" s="76" t="s">
        <v>2</v>
      </c>
      <c r="I236" s="76" t="s">
        <v>2</v>
      </c>
      <c r="J236" s="76">
        <v>88508</v>
      </c>
      <c r="K236" s="76">
        <v>158</v>
      </c>
    </row>
    <row r="237" spans="2:11">
      <c r="B237" s="74"/>
      <c r="C237" s="75">
        <v>2019</v>
      </c>
      <c r="D237" s="76">
        <v>450</v>
      </c>
      <c r="E237" s="76" t="s">
        <v>2</v>
      </c>
      <c r="F237" s="76" t="s">
        <v>2</v>
      </c>
      <c r="G237" s="76">
        <v>243</v>
      </c>
      <c r="H237" s="76" t="s">
        <v>2</v>
      </c>
      <c r="I237" s="76" t="s">
        <v>2</v>
      </c>
      <c r="J237" s="76">
        <v>11</v>
      </c>
      <c r="K237" s="76">
        <v>570</v>
      </c>
    </row>
    <row r="238" spans="2:11">
      <c r="B238" s="74"/>
      <c r="C238" s="87">
        <v>2020</v>
      </c>
      <c r="D238" s="76">
        <v>958</v>
      </c>
      <c r="E238" s="76" t="s">
        <v>2</v>
      </c>
      <c r="F238" s="76" t="s">
        <v>2</v>
      </c>
      <c r="G238" s="76">
        <v>558</v>
      </c>
      <c r="H238" s="76" t="s">
        <v>2</v>
      </c>
      <c r="I238" s="76" t="s">
        <v>2</v>
      </c>
      <c r="J238" s="76" t="s">
        <v>2</v>
      </c>
      <c r="K238" s="76" t="s">
        <v>2</v>
      </c>
    </row>
    <row r="239" spans="2:11">
      <c r="B239" s="74"/>
      <c r="C239" s="75">
        <v>2021</v>
      </c>
      <c r="D239" s="76">
        <v>707</v>
      </c>
      <c r="E239" s="76" t="s">
        <v>2</v>
      </c>
      <c r="F239" s="76">
        <v>42</v>
      </c>
      <c r="G239" s="76">
        <v>388</v>
      </c>
      <c r="H239" s="76" t="s">
        <v>2</v>
      </c>
      <c r="I239" s="76" t="s">
        <v>2</v>
      </c>
      <c r="J239" s="76">
        <v>10</v>
      </c>
      <c r="K239" s="76">
        <v>1452</v>
      </c>
    </row>
    <row r="240" spans="2:11">
      <c r="B240" s="74" t="s">
        <v>23</v>
      </c>
      <c r="C240" s="75">
        <v>2017</v>
      </c>
      <c r="D240" s="76">
        <v>3</v>
      </c>
      <c r="E240" s="76" t="s">
        <v>2</v>
      </c>
      <c r="F240" s="76" t="s">
        <v>2</v>
      </c>
      <c r="G240" s="76">
        <v>1</v>
      </c>
      <c r="H240" s="76" t="s">
        <v>2</v>
      </c>
      <c r="I240" s="76" t="s">
        <v>2</v>
      </c>
      <c r="J240" s="76" t="s">
        <v>2</v>
      </c>
      <c r="K240" s="76" t="s">
        <v>2</v>
      </c>
    </row>
    <row r="241" spans="2:11">
      <c r="B241" s="74"/>
      <c r="C241" s="75">
        <v>2018</v>
      </c>
      <c r="D241" s="76" t="s">
        <v>2</v>
      </c>
      <c r="E241" s="76" t="s">
        <v>2</v>
      </c>
      <c r="F241" s="76" t="s">
        <v>2</v>
      </c>
      <c r="G241" s="76" t="s">
        <v>2</v>
      </c>
      <c r="H241" s="76">
        <v>18713</v>
      </c>
      <c r="I241" s="76" t="s">
        <v>2</v>
      </c>
      <c r="J241" s="76" t="s">
        <v>2</v>
      </c>
      <c r="K241" s="76" t="s">
        <v>2</v>
      </c>
    </row>
    <row r="242" spans="2:11">
      <c r="B242" s="74"/>
      <c r="C242" s="75">
        <v>2019</v>
      </c>
      <c r="D242" s="76" t="s">
        <v>3</v>
      </c>
      <c r="E242" s="76" t="s">
        <v>2</v>
      </c>
      <c r="F242" s="76" t="s">
        <v>2</v>
      </c>
      <c r="G242" s="76" t="s">
        <v>3</v>
      </c>
      <c r="H242" s="76" t="s">
        <v>2</v>
      </c>
      <c r="I242" s="76" t="s">
        <v>2</v>
      </c>
      <c r="J242" s="76" t="s">
        <v>2</v>
      </c>
      <c r="K242" s="76" t="s">
        <v>2</v>
      </c>
    </row>
    <row r="243" spans="2:11">
      <c r="B243" s="74" t="s">
        <v>103</v>
      </c>
      <c r="C243" s="75">
        <v>2017</v>
      </c>
      <c r="D243" s="76" t="s">
        <v>3</v>
      </c>
      <c r="E243" s="76" t="s">
        <v>2</v>
      </c>
      <c r="F243" s="76" t="s">
        <v>2</v>
      </c>
      <c r="G243" s="76" t="s">
        <v>2</v>
      </c>
      <c r="H243" s="76" t="s">
        <v>2</v>
      </c>
      <c r="I243" s="76" t="s">
        <v>2</v>
      </c>
      <c r="J243" s="76" t="s">
        <v>2</v>
      </c>
      <c r="K243" s="76" t="s">
        <v>2</v>
      </c>
    </row>
    <row r="244" spans="2:11">
      <c r="B244" s="74"/>
      <c r="C244" s="75">
        <v>2018</v>
      </c>
      <c r="D244" s="76" t="s">
        <v>3</v>
      </c>
      <c r="E244" s="76" t="s">
        <v>2</v>
      </c>
      <c r="F244" s="76" t="s">
        <v>2</v>
      </c>
      <c r="G244" s="76" t="s">
        <v>2</v>
      </c>
      <c r="H244" s="76" t="s">
        <v>2</v>
      </c>
      <c r="I244" s="76" t="s">
        <v>2</v>
      </c>
      <c r="J244" s="76" t="s">
        <v>2</v>
      </c>
      <c r="K244" s="76" t="s">
        <v>2</v>
      </c>
    </row>
    <row r="245" spans="2:11">
      <c r="B245" s="74"/>
      <c r="C245" s="75">
        <v>2019</v>
      </c>
      <c r="D245" s="76">
        <v>1</v>
      </c>
      <c r="E245" s="76" t="s">
        <v>2</v>
      </c>
      <c r="F245" s="76" t="s">
        <v>2</v>
      </c>
      <c r="G245" s="76" t="s">
        <v>2</v>
      </c>
      <c r="H245" s="76" t="s">
        <v>2</v>
      </c>
      <c r="I245" s="76" t="s">
        <v>2</v>
      </c>
      <c r="J245" s="76" t="s">
        <v>2</v>
      </c>
      <c r="K245" s="76" t="s">
        <v>2</v>
      </c>
    </row>
    <row r="246" spans="2:11" ht="18">
      <c r="B246" s="74" t="s">
        <v>155</v>
      </c>
      <c r="C246" s="75">
        <v>2017</v>
      </c>
      <c r="D246" s="76" t="s">
        <v>2</v>
      </c>
      <c r="E246" s="76" t="s">
        <v>2</v>
      </c>
      <c r="F246" s="76">
        <v>42</v>
      </c>
      <c r="G246" s="76" t="s">
        <v>2</v>
      </c>
      <c r="H246" s="76">
        <v>3</v>
      </c>
      <c r="I246" s="76" t="s">
        <v>2</v>
      </c>
      <c r="J246" s="76" t="s">
        <v>2</v>
      </c>
      <c r="K246" s="76" t="s">
        <v>2</v>
      </c>
    </row>
    <row r="247" spans="2:11">
      <c r="B247" s="74" t="s">
        <v>104</v>
      </c>
      <c r="C247" s="75">
        <v>2017</v>
      </c>
      <c r="D247" s="76" t="s">
        <v>2</v>
      </c>
      <c r="E247" s="76" t="s">
        <v>2</v>
      </c>
      <c r="F247" s="76" t="s">
        <v>2</v>
      </c>
      <c r="G247" s="76">
        <v>61</v>
      </c>
      <c r="H247" s="76" t="s">
        <v>2</v>
      </c>
      <c r="I247" s="76" t="s">
        <v>2</v>
      </c>
      <c r="J247" s="76" t="s">
        <v>2</v>
      </c>
      <c r="K247" s="76">
        <v>19</v>
      </c>
    </row>
    <row r="248" spans="2:11">
      <c r="B248" s="74"/>
      <c r="C248" s="75">
        <v>2018</v>
      </c>
      <c r="D248" s="76" t="s">
        <v>2</v>
      </c>
      <c r="E248" s="76" t="s">
        <v>2</v>
      </c>
      <c r="F248" s="76" t="s">
        <v>2</v>
      </c>
      <c r="G248" s="76">
        <v>6</v>
      </c>
      <c r="H248" s="76" t="s">
        <v>2</v>
      </c>
      <c r="I248" s="76" t="s">
        <v>2</v>
      </c>
      <c r="J248" s="76" t="s">
        <v>3</v>
      </c>
      <c r="K248" s="76">
        <v>53</v>
      </c>
    </row>
    <row r="249" spans="2:11">
      <c r="B249" s="74"/>
      <c r="C249" s="75">
        <v>2019</v>
      </c>
      <c r="D249" s="76">
        <v>2</v>
      </c>
      <c r="E249" s="76" t="s">
        <v>2</v>
      </c>
      <c r="F249" s="76" t="s">
        <v>2</v>
      </c>
      <c r="G249" s="76">
        <v>8</v>
      </c>
      <c r="H249" s="76" t="s">
        <v>2</v>
      </c>
      <c r="I249" s="76" t="s">
        <v>2</v>
      </c>
      <c r="J249" s="76" t="s">
        <v>3</v>
      </c>
      <c r="K249" s="76">
        <v>45</v>
      </c>
    </row>
    <row r="250" spans="2:11">
      <c r="B250" s="74"/>
      <c r="C250" s="75">
        <v>2020</v>
      </c>
      <c r="D250" s="76" t="s">
        <v>2</v>
      </c>
      <c r="E250" s="76" t="s">
        <v>2</v>
      </c>
      <c r="F250" s="76" t="s">
        <v>2</v>
      </c>
      <c r="G250" s="76" t="s">
        <v>2</v>
      </c>
      <c r="H250" s="76" t="s">
        <v>2</v>
      </c>
      <c r="I250" s="76" t="s">
        <v>2</v>
      </c>
      <c r="J250" s="76" t="s">
        <v>2</v>
      </c>
      <c r="K250" s="76" t="s">
        <v>2</v>
      </c>
    </row>
    <row r="251" spans="2:11">
      <c r="B251" s="74"/>
      <c r="C251" s="75">
        <v>2021</v>
      </c>
      <c r="D251" s="76">
        <v>2041</v>
      </c>
      <c r="E251" s="76" t="s">
        <v>2</v>
      </c>
      <c r="F251" s="76" t="s">
        <v>2</v>
      </c>
      <c r="G251" s="76">
        <v>265</v>
      </c>
      <c r="H251" s="76" t="s">
        <v>2</v>
      </c>
      <c r="I251" s="76" t="s">
        <v>2</v>
      </c>
      <c r="J251" s="76" t="s">
        <v>3</v>
      </c>
      <c r="K251" s="76">
        <v>1616</v>
      </c>
    </row>
    <row r="252" spans="2:11">
      <c r="B252" s="74" t="s">
        <v>106</v>
      </c>
      <c r="C252" s="75">
        <v>2021</v>
      </c>
      <c r="D252" s="76">
        <v>2230</v>
      </c>
      <c r="E252" s="76" t="s">
        <v>2</v>
      </c>
      <c r="F252" s="76" t="s">
        <v>2</v>
      </c>
      <c r="G252" s="76" t="s">
        <v>2</v>
      </c>
      <c r="H252" s="76" t="s">
        <v>2</v>
      </c>
      <c r="I252" s="76" t="s">
        <v>2</v>
      </c>
      <c r="J252" s="76" t="s">
        <v>2</v>
      </c>
      <c r="K252" s="76" t="s">
        <v>2</v>
      </c>
    </row>
    <row r="253" spans="2:11">
      <c r="B253" s="74" t="s">
        <v>107</v>
      </c>
      <c r="C253" s="75">
        <v>2021</v>
      </c>
      <c r="D253" s="76">
        <v>5</v>
      </c>
      <c r="E253" s="76" t="s">
        <v>2</v>
      </c>
      <c r="F253" s="76" t="s">
        <v>2</v>
      </c>
      <c r="G253" s="76" t="s">
        <v>2</v>
      </c>
      <c r="H253" s="76" t="s">
        <v>2</v>
      </c>
      <c r="I253" s="76" t="s">
        <v>2</v>
      </c>
      <c r="J253" s="76">
        <v>7</v>
      </c>
      <c r="K253" s="76" t="s">
        <v>2</v>
      </c>
    </row>
    <row r="254" spans="2:11">
      <c r="B254" s="14" t="s">
        <v>97</v>
      </c>
      <c r="C254" s="75">
        <v>2017</v>
      </c>
      <c r="D254" s="76">
        <v>159</v>
      </c>
      <c r="E254" s="76" t="s">
        <v>2</v>
      </c>
      <c r="F254" s="76" t="s">
        <v>2</v>
      </c>
      <c r="G254" s="76">
        <v>346</v>
      </c>
      <c r="H254" s="76" t="s">
        <v>2</v>
      </c>
      <c r="I254" s="76" t="s">
        <v>2</v>
      </c>
      <c r="J254" s="76" t="s">
        <v>2</v>
      </c>
      <c r="K254" s="76">
        <v>3943</v>
      </c>
    </row>
    <row r="255" spans="2:11">
      <c r="B255" s="74"/>
      <c r="C255" s="75">
        <v>2018</v>
      </c>
      <c r="D255" s="76">
        <v>305</v>
      </c>
      <c r="E255" s="76" t="s">
        <v>2</v>
      </c>
      <c r="F255" s="76" t="s">
        <v>2</v>
      </c>
      <c r="G255" s="76">
        <v>247</v>
      </c>
      <c r="H255" s="76" t="s">
        <v>2</v>
      </c>
      <c r="I255" s="76" t="s">
        <v>2</v>
      </c>
      <c r="J255" s="76" t="s">
        <v>2</v>
      </c>
      <c r="K255" s="76">
        <v>904</v>
      </c>
    </row>
    <row r="256" spans="2:11">
      <c r="B256" s="74"/>
      <c r="C256" s="75">
        <v>2019</v>
      </c>
      <c r="D256" s="76">
        <v>23</v>
      </c>
      <c r="E256" s="76" t="s">
        <v>2</v>
      </c>
      <c r="F256" s="76" t="s">
        <v>2</v>
      </c>
      <c r="G256" s="76">
        <v>80</v>
      </c>
      <c r="H256" s="76" t="s">
        <v>2</v>
      </c>
      <c r="I256" s="76" t="s">
        <v>2</v>
      </c>
      <c r="J256" s="76" t="s">
        <v>2</v>
      </c>
      <c r="K256" s="76">
        <v>380</v>
      </c>
    </row>
    <row r="257" spans="2:13">
      <c r="B257" s="74"/>
      <c r="C257" s="75">
        <v>2020</v>
      </c>
      <c r="D257" s="76">
        <v>20</v>
      </c>
      <c r="E257" s="76" t="s">
        <v>2</v>
      </c>
      <c r="F257" s="76" t="s">
        <v>2</v>
      </c>
      <c r="G257" s="76">
        <v>132</v>
      </c>
      <c r="H257" s="76" t="s">
        <v>2</v>
      </c>
      <c r="I257" s="76" t="s">
        <v>2</v>
      </c>
      <c r="J257" s="76" t="s">
        <v>2</v>
      </c>
      <c r="K257" s="76">
        <v>462</v>
      </c>
    </row>
    <row r="258" spans="2:13">
      <c r="B258" s="74"/>
      <c r="C258" s="75">
        <v>2021</v>
      </c>
      <c r="D258" s="76">
        <v>17</v>
      </c>
      <c r="E258" s="76" t="s">
        <v>2</v>
      </c>
      <c r="F258" s="76" t="s">
        <v>2</v>
      </c>
      <c r="G258" s="76">
        <v>128</v>
      </c>
      <c r="H258" s="76" t="s">
        <v>2</v>
      </c>
      <c r="I258" s="76" t="s">
        <v>2</v>
      </c>
      <c r="J258" s="76" t="s">
        <v>2</v>
      </c>
      <c r="K258" s="76">
        <v>692</v>
      </c>
    </row>
    <row r="259" spans="2:13" s="8" customFormat="1">
      <c r="B259" s="98" t="s">
        <v>45</v>
      </c>
      <c r="C259" s="5">
        <v>2017</v>
      </c>
      <c r="D259" s="11">
        <f t="shared" ref="D259:K259" si="21">SUM(D197,D254,D211,D217,D222,D230,D235,D240,D243,D247,D206,D246)</f>
        <v>9819</v>
      </c>
      <c r="E259" s="11">
        <f t="shared" si="21"/>
        <v>0</v>
      </c>
      <c r="F259" s="11">
        <f t="shared" si="21"/>
        <v>237</v>
      </c>
      <c r="G259" s="11">
        <f t="shared" si="21"/>
        <v>29618</v>
      </c>
      <c r="H259" s="11">
        <f t="shared" si="21"/>
        <v>4446</v>
      </c>
      <c r="I259" s="11">
        <f t="shared" si="21"/>
        <v>0</v>
      </c>
      <c r="J259" s="11">
        <f t="shared" si="21"/>
        <v>4617</v>
      </c>
      <c r="K259" s="11">
        <f t="shared" si="21"/>
        <v>4715</v>
      </c>
    </row>
    <row r="260" spans="2:13" s="8" customFormat="1">
      <c r="B260" s="98" t="s">
        <v>45</v>
      </c>
      <c r="C260" s="5">
        <v>2018</v>
      </c>
      <c r="D260" s="11">
        <f t="shared" ref="D260:K261" si="22">SUM(D198,D255,D212,D193,D218,D223,D227,D231,D236,D241,D244,D248,D207)</f>
        <v>63922</v>
      </c>
      <c r="E260" s="11">
        <f t="shared" si="22"/>
        <v>0</v>
      </c>
      <c r="F260" s="11">
        <f t="shared" si="22"/>
        <v>274</v>
      </c>
      <c r="G260" s="11">
        <f t="shared" si="22"/>
        <v>52028</v>
      </c>
      <c r="H260" s="11">
        <f t="shared" si="22"/>
        <v>28735</v>
      </c>
      <c r="I260" s="11">
        <f t="shared" si="22"/>
        <v>0</v>
      </c>
      <c r="J260" s="11">
        <f t="shared" si="22"/>
        <v>107548</v>
      </c>
      <c r="K260" s="11">
        <f t="shared" si="22"/>
        <v>6884</v>
      </c>
      <c r="M260" s="11"/>
    </row>
    <row r="261" spans="2:13" s="8" customFormat="1">
      <c r="B261" s="98" t="s">
        <v>45</v>
      </c>
      <c r="C261" s="5">
        <v>2019</v>
      </c>
      <c r="D261" s="11">
        <f t="shared" si="22"/>
        <v>338431</v>
      </c>
      <c r="E261" s="11">
        <f t="shared" si="22"/>
        <v>0</v>
      </c>
      <c r="F261" s="11">
        <f t="shared" si="22"/>
        <v>77</v>
      </c>
      <c r="G261" s="11">
        <f t="shared" si="22"/>
        <v>29374</v>
      </c>
      <c r="H261" s="11">
        <f t="shared" si="22"/>
        <v>21761</v>
      </c>
      <c r="I261" s="11">
        <f t="shared" si="22"/>
        <v>0</v>
      </c>
      <c r="J261" s="11">
        <f t="shared" si="22"/>
        <v>35192</v>
      </c>
      <c r="K261" s="11">
        <f t="shared" si="22"/>
        <v>4998</v>
      </c>
      <c r="M261" s="11"/>
    </row>
    <row r="262" spans="2:13" s="8" customFormat="1">
      <c r="B262" s="98" t="s">
        <v>45</v>
      </c>
      <c r="C262" s="5">
        <v>2020</v>
      </c>
      <c r="D262" s="11">
        <f t="shared" ref="D262:K262" si="23">SUM(D200,D202,D204,D257,D214,D195,D220,D225,D233,D238,D250,D209)</f>
        <v>25850</v>
      </c>
      <c r="E262" s="11">
        <f t="shared" si="23"/>
        <v>0</v>
      </c>
      <c r="F262" s="11">
        <f t="shared" si="23"/>
        <v>838</v>
      </c>
      <c r="G262" s="11">
        <f t="shared" si="23"/>
        <v>7032</v>
      </c>
      <c r="H262" s="11">
        <f t="shared" si="23"/>
        <v>11972</v>
      </c>
      <c r="I262" s="11">
        <f t="shared" si="23"/>
        <v>0</v>
      </c>
      <c r="J262" s="11">
        <f t="shared" si="23"/>
        <v>8201</v>
      </c>
      <c r="K262" s="11">
        <f t="shared" si="23"/>
        <v>15930</v>
      </c>
      <c r="M262" s="11"/>
    </row>
    <row r="263" spans="2:13" s="8" customFormat="1">
      <c r="B263" s="98" t="s">
        <v>45</v>
      </c>
      <c r="C263" s="5">
        <v>2021</v>
      </c>
      <c r="D263" s="11">
        <f t="shared" ref="D263:K263" si="24">SUM(D201,D203,D258,D215,D216,D196,D221,D229,D226,D234,D239,D251,D210,D252,D253)</f>
        <v>32418</v>
      </c>
      <c r="E263" s="11">
        <f t="shared" si="24"/>
        <v>0</v>
      </c>
      <c r="F263" s="11">
        <f t="shared" si="24"/>
        <v>361</v>
      </c>
      <c r="G263" s="11">
        <f t="shared" si="24"/>
        <v>17715</v>
      </c>
      <c r="H263" s="11">
        <f t="shared" si="24"/>
        <v>7812</v>
      </c>
      <c r="I263" s="11">
        <f t="shared" si="24"/>
        <v>0</v>
      </c>
      <c r="J263" s="11">
        <f t="shared" si="24"/>
        <v>5033.5749999999998</v>
      </c>
      <c r="K263" s="11">
        <f t="shared" si="24"/>
        <v>8274</v>
      </c>
      <c r="M263" s="11"/>
    </row>
    <row r="264" spans="2:13" ht="30" customHeight="1">
      <c r="B264" s="88" t="s">
        <v>83</v>
      </c>
      <c r="C264" s="84"/>
      <c r="D264" s="84"/>
      <c r="E264" s="84"/>
      <c r="F264" s="84"/>
      <c r="G264" s="84"/>
      <c r="H264" s="84"/>
      <c r="I264" s="84"/>
      <c r="J264" s="84"/>
      <c r="K264" s="84"/>
    </row>
    <row r="265" spans="2:13">
      <c r="B265" s="74" t="s">
        <v>85</v>
      </c>
      <c r="C265" s="75">
        <v>2017</v>
      </c>
      <c r="D265" s="76" t="s">
        <v>2</v>
      </c>
      <c r="E265" s="76" t="s">
        <v>2</v>
      </c>
      <c r="F265" s="76" t="s">
        <v>2</v>
      </c>
      <c r="G265" s="76" t="s">
        <v>2</v>
      </c>
      <c r="H265" s="76">
        <v>23824</v>
      </c>
      <c r="I265" s="76" t="s">
        <v>2</v>
      </c>
      <c r="J265" s="76" t="s">
        <v>2</v>
      </c>
      <c r="K265" s="76" t="s">
        <v>2</v>
      </c>
    </row>
    <row r="266" spans="2:13">
      <c r="B266" s="74" t="s">
        <v>84</v>
      </c>
      <c r="C266" s="75">
        <v>2018</v>
      </c>
      <c r="D266" s="76" t="s">
        <v>3</v>
      </c>
      <c r="E266" s="76" t="s">
        <v>2</v>
      </c>
      <c r="F266" s="76" t="s">
        <v>2</v>
      </c>
      <c r="G266" s="76" t="s">
        <v>2</v>
      </c>
      <c r="H266" s="76" t="s">
        <v>2</v>
      </c>
      <c r="I266" s="76" t="s">
        <v>2</v>
      </c>
      <c r="J266" s="76">
        <v>3</v>
      </c>
      <c r="K266" s="76" t="s">
        <v>2</v>
      </c>
    </row>
    <row r="267" spans="2:13">
      <c r="B267" s="74"/>
      <c r="C267" s="75">
        <v>2019</v>
      </c>
      <c r="D267" s="76" t="s">
        <v>2</v>
      </c>
      <c r="E267" s="76" t="s">
        <v>2</v>
      </c>
      <c r="F267" s="76" t="s">
        <v>2</v>
      </c>
      <c r="G267" s="76" t="s">
        <v>2</v>
      </c>
      <c r="H267" s="76" t="s">
        <v>2</v>
      </c>
      <c r="I267" s="76" t="s">
        <v>2</v>
      </c>
      <c r="J267" s="76">
        <v>4</v>
      </c>
      <c r="K267" s="76" t="s">
        <v>2</v>
      </c>
    </row>
    <row r="268" spans="2:13">
      <c r="B268" s="74" t="s">
        <v>88</v>
      </c>
      <c r="C268" s="75">
        <v>2017</v>
      </c>
      <c r="D268" s="76">
        <v>17</v>
      </c>
      <c r="E268" s="76" t="s">
        <v>2</v>
      </c>
      <c r="F268" s="76" t="s">
        <v>2</v>
      </c>
      <c r="G268" s="76">
        <v>143</v>
      </c>
      <c r="H268" s="76" t="s">
        <v>2</v>
      </c>
      <c r="I268" s="76" t="s">
        <v>2</v>
      </c>
      <c r="J268" s="76">
        <v>4</v>
      </c>
      <c r="K268" s="76" t="s">
        <v>2</v>
      </c>
    </row>
    <row r="269" spans="2:13">
      <c r="B269" s="74"/>
      <c r="C269" s="75">
        <v>2018</v>
      </c>
      <c r="D269" s="76" t="s">
        <v>2</v>
      </c>
      <c r="E269" s="76" t="s">
        <v>2</v>
      </c>
      <c r="F269" s="76" t="s">
        <v>2</v>
      </c>
      <c r="G269" s="76">
        <v>515</v>
      </c>
      <c r="H269" s="76" t="s">
        <v>2</v>
      </c>
      <c r="I269" s="76" t="s">
        <v>2</v>
      </c>
      <c r="J269" s="76" t="s">
        <v>2</v>
      </c>
      <c r="K269" s="76" t="s">
        <v>2</v>
      </c>
    </row>
    <row r="270" spans="2:13">
      <c r="B270" s="74"/>
      <c r="C270" s="75">
        <v>2019</v>
      </c>
      <c r="D270" s="76" t="s">
        <v>2</v>
      </c>
      <c r="E270" s="76" t="s">
        <v>2</v>
      </c>
      <c r="F270" s="76" t="s">
        <v>2</v>
      </c>
      <c r="G270" s="76">
        <v>112</v>
      </c>
      <c r="H270" s="76" t="s">
        <v>2</v>
      </c>
      <c r="I270" s="76" t="s">
        <v>2</v>
      </c>
      <c r="J270" s="76" t="s">
        <v>3</v>
      </c>
      <c r="K270" s="76" t="s">
        <v>2</v>
      </c>
    </row>
    <row r="271" spans="2:13">
      <c r="B271" s="74"/>
      <c r="C271" s="75">
        <v>2020</v>
      </c>
      <c r="D271" s="76" t="s">
        <v>2</v>
      </c>
      <c r="E271" s="76" t="s">
        <v>2</v>
      </c>
      <c r="F271" s="76" t="s">
        <v>2</v>
      </c>
      <c r="G271" s="76">
        <v>258</v>
      </c>
      <c r="H271" s="76" t="s">
        <v>2</v>
      </c>
      <c r="I271" s="76" t="s">
        <v>2</v>
      </c>
      <c r="J271" s="76">
        <v>40</v>
      </c>
      <c r="K271" s="76" t="s">
        <v>2</v>
      </c>
    </row>
    <row r="272" spans="2:13">
      <c r="B272" s="74"/>
      <c r="C272" s="75">
        <v>2021</v>
      </c>
      <c r="D272" s="76" t="s">
        <v>2</v>
      </c>
      <c r="E272" s="76" t="s">
        <v>2</v>
      </c>
      <c r="F272" s="76" t="s">
        <v>2</v>
      </c>
      <c r="G272" s="76">
        <v>329</v>
      </c>
      <c r="H272" s="76" t="s">
        <v>2</v>
      </c>
      <c r="I272" s="76" t="s">
        <v>2</v>
      </c>
      <c r="J272" s="76" t="s">
        <v>2</v>
      </c>
      <c r="K272" s="76" t="s">
        <v>2</v>
      </c>
    </row>
    <row r="273" spans="2:11">
      <c r="B273" s="74" t="s">
        <v>87</v>
      </c>
      <c r="C273" s="75">
        <v>2018</v>
      </c>
      <c r="D273" s="76">
        <v>2</v>
      </c>
      <c r="E273" s="76" t="s">
        <v>2</v>
      </c>
      <c r="F273" s="76" t="s">
        <v>2</v>
      </c>
      <c r="G273" s="76" t="s">
        <v>2</v>
      </c>
      <c r="H273" s="76" t="s">
        <v>2</v>
      </c>
      <c r="I273" s="76" t="s">
        <v>2</v>
      </c>
      <c r="J273" s="76">
        <v>6</v>
      </c>
      <c r="K273" s="76">
        <v>3</v>
      </c>
    </row>
    <row r="274" spans="2:11">
      <c r="B274" s="74" t="s">
        <v>89</v>
      </c>
      <c r="C274" s="75">
        <v>2019</v>
      </c>
      <c r="D274" s="76" t="s">
        <v>2</v>
      </c>
      <c r="E274" s="76">
        <v>1937</v>
      </c>
      <c r="F274" s="76" t="s">
        <v>2</v>
      </c>
      <c r="G274" s="76" t="s">
        <v>2</v>
      </c>
      <c r="H274" s="76" t="s">
        <v>2</v>
      </c>
      <c r="I274" s="76" t="s">
        <v>2</v>
      </c>
      <c r="J274" s="76" t="s">
        <v>2</v>
      </c>
      <c r="K274" s="76" t="s">
        <v>2</v>
      </c>
    </row>
    <row r="275" spans="2:11">
      <c r="B275" s="74"/>
      <c r="C275" s="75">
        <v>2020</v>
      </c>
      <c r="D275" s="76" t="s">
        <v>2</v>
      </c>
      <c r="E275" s="76" t="s">
        <v>2</v>
      </c>
      <c r="F275" s="76" t="s">
        <v>2</v>
      </c>
      <c r="G275" s="76">
        <v>1</v>
      </c>
      <c r="H275" s="76" t="s">
        <v>2</v>
      </c>
      <c r="I275" s="76" t="s">
        <v>2</v>
      </c>
      <c r="J275" s="76">
        <v>4</v>
      </c>
      <c r="K275" s="76" t="s">
        <v>2</v>
      </c>
    </row>
    <row r="276" spans="2:11">
      <c r="B276" s="74"/>
      <c r="C276" s="75">
        <v>2021</v>
      </c>
      <c r="D276" s="76" t="s">
        <v>2</v>
      </c>
      <c r="E276" s="76" t="s">
        <v>2</v>
      </c>
      <c r="F276" s="76" t="s">
        <v>2</v>
      </c>
      <c r="G276" s="76" t="s">
        <v>2</v>
      </c>
      <c r="H276" s="76" t="s">
        <v>2</v>
      </c>
      <c r="I276" s="76" t="s">
        <v>2</v>
      </c>
      <c r="J276" s="76">
        <v>3</v>
      </c>
      <c r="K276" s="76" t="s">
        <v>2</v>
      </c>
    </row>
    <row r="277" spans="2:11">
      <c r="B277" s="74" t="s">
        <v>86</v>
      </c>
      <c r="C277" s="75">
        <v>2017</v>
      </c>
      <c r="D277" s="76" t="s">
        <v>2</v>
      </c>
      <c r="E277" s="76" t="s">
        <v>2</v>
      </c>
      <c r="F277" s="76" t="s">
        <v>2</v>
      </c>
      <c r="G277" s="76" t="s">
        <v>3</v>
      </c>
      <c r="H277" s="76" t="s">
        <v>2</v>
      </c>
      <c r="I277" s="76" t="s">
        <v>2</v>
      </c>
      <c r="J277" s="76" t="s">
        <v>2</v>
      </c>
      <c r="K277" s="76" t="s">
        <v>2</v>
      </c>
    </row>
    <row r="278" spans="2:11">
      <c r="B278" s="74"/>
      <c r="C278" s="75">
        <v>2021</v>
      </c>
      <c r="D278" s="76" t="s">
        <v>2</v>
      </c>
      <c r="E278" s="76" t="s">
        <v>2</v>
      </c>
      <c r="F278" s="76" t="s">
        <v>2</v>
      </c>
      <c r="G278" s="76">
        <v>4</v>
      </c>
      <c r="H278" s="76" t="s">
        <v>2</v>
      </c>
      <c r="I278" s="76" t="s">
        <v>2</v>
      </c>
      <c r="J278" s="76">
        <v>20</v>
      </c>
      <c r="K278" s="76" t="s">
        <v>2</v>
      </c>
    </row>
    <row r="279" spans="2:11">
      <c r="B279" s="74" t="s">
        <v>21</v>
      </c>
      <c r="C279" s="75">
        <v>2017</v>
      </c>
      <c r="D279" s="76">
        <v>92</v>
      </c>
      <c r="E279" s="76" t="s">
        <v>2</v>
      </c>
      <c r="F279" s="76" t="s">
        <v>2</v>
      </c>
      <c r="G279" s="76">
        <v>354</v>
      </c>
      <c r="H279" s="76" t="s">
        <v>2</v>
      </c>
      <c r="I279" s="76" t="s">
        <v>2</v>
      </c>
      <c r="J279" s="76">
        <v>1220</v>
      </c>
      <c r="K279" s="76">
        <v>24</v>
      </c>
    </row>
    <row r="280" spans="2:11">
      <c r="B280" s="74"/>
      <c r="C280" s="75">
        <v>2018</v>
      </c>
      <c r="D280" s="76">
        <v>18399</v>
      </c>
      <c r="E280" s="76" t="s">
        <v>2</v>
      </c>
      <c r="F280" s="76" t="s">
        <v>2</v>
      </c>
      <c r="G280" s="76">
        <v>469</v>
      </c>
      <c r="H280" s="76" t="s">
        <v>2</v>
      </c>
      <c r="I280" s="76" t="s">
        <v>2</v>
      </c>
      <c r="J280" s="76">
        <v>9079</v>
      </c>
      <c r="K280" s="76">
        <v>23</v>
      </c>
    </row>
    <row r="281" spans="2:11">
      <c r="B281" s="74"/>
      <c r="C281" s="75">
        <v>2019</v>
      </c>
      <c r="D281" s="76">
        <v>3222</v>
      </c>
      <c r="E281" s="76" t="s">
        <v>2</v>
      </c>
      <c r="F281" s="76" t="s">
        <v>2</v>
      </c>
      <c r="G281" s="76">
        <v>174</v>
      </c>
      <c r="H281" s="76">
        <v>25</v>
      </c>
      <c r="I281" s="76" t="s">
        <v>2</v>
      </c>
      <c r="J281" s="76">
        <v>200</v>
      </c>
      <c r="K281" s="76">
        <v>1847</v>
      </c>
    </row>
    <row r="282" spans="2:11">
      <c r="B282" s="74"/>
      <c r="C282" s="75">
        <v>2020</v>
      </c>
      <c r="D282" s="76">
        <v>3520</v>
      </c>
      <c r="E282" s="76" t="s">
        <v>2</v>
      </c>
      <c r="F282" s="76" t="s">
        <v>2</v>
      </c>
      <c r="G282" s="76">
        <v>722</v>
      </c>
      <c r="H282" s="76">
        <v>165</v>
      </c>
      <c r="I282" s="76" t="s">
        <v>2</v>
      </c>
      <c r="J282" s="76">
        <v>149</v>
      </c>
      <c r="K282" s="76">
        <v>1350</v>
      </c>
    </row>
    <row r="283" spans="2:11">
      <c r="B283" s="74"/>
      <c r="C283" s="75">
        <v>2021</v>
      </c>
      <c r="D283" s="76">
        <v>1015</v>
      </c>
      <c r="E283" s="76" t="s">
        <v>2</v>
      </c>
      <c r="F283" s="76" t="s">
        <v>2</v>
      </c>
      <c r="G283" s="76">
        <v>484</v>
      </c>
      <c r="H283" s="76">
        <v>147</v>
      </c>
      <c r="I283" s="76" t="s">
        <v>2</v>
      </c>
      <c r="J283" s="76">
        <v>2329</v>
      </c>
      <c r="K283" s="76">
        <v>996</v>
      </c>
    </row>
    <row r="284" spans="2:11">
      <c r="B284" s="98" t="s">
        <v>45</v>
      </c>
      <c r="C284" s="5">
        <v>2017</v>
      </c>
      <c r="D284" s="11">
        <f t="shared" ref="D284:K284" si="25">SUM(D265,D268,D279)</f>
        <v>109</v>
      </c>
      <c r="E284" s="11">
        <f t="shared" si="25"/>
        <v>0</v>
      </c>
      <c r="F284" s="11">
        <f t="shared" si="25"/>
        <v>0</v>
      </c>
      <c r="G284" s="11">
        <f t="shared" si="25"/>
        <v>497</v>
      </c>
      <c r="H284" s="11">
        <f t="shared" si="25"/>
        <v>23824</v>
      </c>
      <c r="I284" s="11">
        <f t="shared" si="25"/>
        <v>0</v>
      </c>
      <c r="J284" s="11">
        <f t="shared" si="25"/>
        <v>1224</v>
      </c>
      <c r="K284" s="11">
        <f t="shared" si="25"/>
        <v>24</v>
      </c>
    </row>
    <row r="285" spans="2:11">
      <c r="B285" s="98" t="s">
        <v>45</v>
      </c>
      <c r="C285" s="5">
        <v>2018</v>
      </c>
      <c r="D285" s="11">
        <f t="shared" ref="D285:K285" si="26">SUM(D266,D273,D269,D280)</f>
        <v>18401</v>
      </c>
      <c r="E285" s="11">
        <f t="shared" si="26"/>
        <v>0</v>
      </c>
      <c r="F285" s="11">
        <f t="shared" si="26"/>
        <v>0</v>
      </c>
      <c r="G285" s="11">
        <f t="shared" si="26"/>
        <v>984</v>
      </c>
      <c r="H285" s="11">
        <f t="shared" si="26"/>
        <v>0</v>
      </c>
      <c r="I285" s="11">
        <f t="shared" si="26"/>
        <v>0</v>
      </c>
      <c r="J285" s="11">
        <f t="shared" si="26"/>
        <v>9088</v>
      </c>
      <c r="K285" s="11">
        <f t="shared" si="26"/>
        <v>26</v>
      </c>
    </row>
    <row r="286" spans="2:11">
      <c r="B286" s="98" t="s">
        <v>45</v>
      </c>
      <c r="C286" s="5">
        <v>2019</v>
      </c>
      <c r="D286" s="11">
        <f t="shared" ref="D286:K286" si="27">SUM(D267,D270,D274,D281)</f>
        <v>3222</v>
      </c>
      <c r="E286" s="11">
        <f t="shared" si="27"/>
        <v>1937</v>
      </c>
      <c r="F286" s="11">
        <f t="shared" si="27"/>
        <v>0</v>
      </c>
      <c r="G286" s="11">
        <f t="shared" si="27"/>
        <v>286</v>
      </c>
      <c r="H286" s="11">
        <f t="shared" si="27"/>
        <v>25</v>
      </c>
      <c r="I286" s="11">
        <f t="shared" si="27"/>
        <v>0</v>
      </c>
      <c r="J286" s="11">
        <f t="shared" si="27"/>
        <v>204</v>
      </c>
      <c r="K286" s="11">
        <f t="shared" si="27"/>
        <v>1847</v>
      </c>
    </row>
    <row r="287" spans="2:11">
      <c r="B287" s="98" t="s">
        <v>45</v>
      </c>
      <c r="C287" s="5">
        <v>2020</v>
      </c>
      <c r="D287" s="11">
        <f t="shared" ref="D287:K287" si="28">SUM(D271,D275,D282)</f>
        <v>3520</v>
      </c>
      <c r="E287" s="11">
        <f t="shared" si="28"/>
        <v>0</v>
      </c>
      <c r="F287" s="11">
        <f t="shared" si="28"/>
        <v>0</v>
      </c>
      <c r="G287" s="11">
        <f t="shared" si="28"/>
        <v>981</v>
      </c>
      <c r="H287" s="11">
        <f t="shared" si="28"/>
        <v>165</v>
      </c>
      <c r="I287" s="11">
        <f t="shared" si="28"/>
        <v>0</v>
      </c>
      <c r="J287" s="11">
        <f t="shared" si="28"/>
        <v>193</v>
      </c>
      <c r="K287" s="11">
        <f t="shared" si="28"/>
        <v>1350</v>
      </c>
    </row>
    <row r="288" spans="2:11" ht="13.5" thickBot="1">
      <c r="B288" s="98" t="s">
        <v>45</v>
      </c>
      <c r="C288" s="78">
        <v>2021</v>
      </c>
      <c r="D288" s="79">
        <f t="shared" ref="D288:K288" si="29">SUM(D278,D272,D276,D283)</f>
        <v>1015</v>
      </c>
      <c r="E288" s="79">
        <f t="shared" si="29"/>
        <v>0</v>
      </c>
      <c r="F288" s="79">
        <f t="shared" si="29"/>
        <v>0</v>
      </c>
      <c r="G288" s="79">
        <f t="shared" si="29"/>
        <v>817</v>
      </c>
      <c r="H288" s="79">
        <f t="shared" si="29"/>
        <v>147</v>
      </c>
      <c r="I288" s="79">
        <f t="shared" si="29"/>
        <v>0</v>
      </c>
      <c r="J288" s="79">
        <f t="shared" si="29"/>
        <v>2352</v>
      </c>
      <c r="K288" s="79">
        <f t="shared" si="29"/>
        <v>996</v>
      </c>
    </row>
    <row r="289" spans="2:11" ht="23.1" customHeight="1">
      <c r="B289" s="28" t="s">
        <v>108</v>
      </c>
      <c r="C289" s="30"/>
      <c r="D289" s="82"/>
      <c r="E289" s="82"/>
      <c r="F289" s="82"/>
      <c r="G289" s="82"/>
      <c r="H289" s="82"/>
      <c r="I289" s="82"/>
      <c r="J289" s="82"/>
      <c r="K289" s="82"/>
    </row>
    <row r="290" spans="2:11">
      <c r="B290" s="74" t="s">
        <v>109</v>
      </c>
      <c r="C290" s="75">
        <v>2017</v>
      </c>
      <c r="D290" s="76" t="s">
        <v>2</v>
      </c>
      <c r="E290" s="76" t="s">
        <v>3</v>
      </c>
      <c r="F290" s="76" t="s">
        <v>2</v>
      </c>
      <c r="G290" s="76" t="s">
        <v>2</v>
      </c>
      <c r="H290" s="76" t="s">
        <v>2</v>
      </c>
      <c r="I290" s="76" t="s">
        <v>3</v>
      </c>
      <c r="J290" s="76" t="s">
        <v>2</v>
      </c>
      <c r="K290" s="76" t="s">
        <v>2</v>
      </c>
    </row>
    <row r="291" spans="2:11">
      <c r="B291" s="74"/>
      <c r="C291" s="75">
        <v>2020</v>
      </c>
      <c r="D291" s="76" t="s">
        <v>2</v>
      </c>
      <c r="E291" s="76" t="s">
        <v>2</v>
      </c>
      <c r="F291" s="76" t="s">
        <v>2</v>
      </c>
      <c r="G291" s="76" t="s">
        <v>2</v>
      </c>
      <c r="H291" s="76" t="s">
        <v>2</v>
      </c>
      <c r="I291" s="76" t="s">
        <v>3</v>
      </c>
      <c r="J291" s="76" t="s">
        <v>2</v>
      </c>
      <c r="K291" s="76" t="s">
        <v>2</v>
      </c>
    </row>
    <row r="292" spans="2:11">
      <c r="B292" s="74"/>
      <c r="C292" s="75">
        <v>2021</v>
      </c>
      <c r="D292" s="76">
        <v>1</v>
      </c>
      <c r="E292" s="76" t="s">
        <v>2</v>
      </c>
      <c r="F292" s="76" t="s">
        <v>2</v>
      </c>
      <c r="G292" s="76" t="s">
        <v>2</v>
      </c>
      <c r="H292" s="76" t="s">
        <v>2</v>
      </c>
      <c r="I292" s="76" t="s">
        <v>3</v>
      </c>
      <c r="J292" s="76" t="s">
        <v>2</v>
      </c>
      <c r="K292" s="76">
        <v>52</v>
      </c>
    </row>
    <row r="293" spans="2:11">
      <c r="B293" s="74" t="s">
        <v>110</v>
      </c>
      <c r="C293" s="75">
        <v>2017</v>
      </c>
      <c r="D293" s="76">
        <v>117</v>
      </c>
      <c r="E293" s="76" t="s">
        <v>2</v>
      </c>
      <c r="F293" s="76" t="s">
        <v>2</v>
      </c>
      <c r="G293" s="76">
        <v>118</v>
      </c>
      <c r="H293" s="76" t="s">
        <v>2</v>
      </c>
      <c r="I293" s="76" t="s">
        <v>2</v>
      </c>
      <c r="J293" s="76">
        <v>32</v>
      </c>
      <c r="K293" s="76">
        <v>27</v>
      </c>
    </row>
    <row r="294" spans="2:11">
      <c r="B294" s="74"/>
      <c r="C294" s="75">
        <v>2018</v>
      </c>
      <c r="D294" s="76">
        <v>37</v>
      </c>
      <c r="E294" s="76" t="s">
        <v>2</v>
      </c>
      <c r="F294" s="76" t="s">
        <v>2</v>
      </c>
      <c r="G294" s="76">
        <v>144</v>
      </c>
      <c r="H294" s="76" t="s">
        <v>2</v>
      </c>
      <c r="I294" s="76" t="s">
        <v>2</v>
      </c>
      <c r="J294" s="76" t="s">
        <v>3</v>
      </c>
      <c r="K294" s="76">
        <v>19</v>
      </c>
    </row>
    <row r="295" spans="2:11">
      <c r="B295" s="74"/>
      <c r="C295" s="75">
        <v>2019</v>
      </c>
      <c r="D295" s="76">
        <v>18</v>
      </c>
      <c r="E295" s="76" t="s">
        <v>2</v>
      </c>
      <c r="F295" s="76" t="s">
        <v>2</v>
      </c>
      <c r="G295" s="76">
        <v>21</v>
      </c>
      <c r="H295" s="76" t="s">
        <v>2</v>
      </c>
      <c r="I295" s="76" t="s">
        <v>2</v>
      </c>
      <c r="J295" s="76" t="s">
        <v>2</v>
      </c>
      <c r="K295" s="76" t="s">
        <v>2</v>
      </c>
    </row>
    <row r="296" spans="2:11">
      <c r="B296" s="74"/>
      <c r="C296" s="75">
        <v>2020</v>
      </c>
      <c r="D296" s="76">
        <v>20</v>
      </c>
      <c r="E296" s="76" t="s">
        <v>2</v>
      </c>
      <c r="F296" s="76" t="s">
        <v>2</v>
      </c>
      <c r="G296" s="76">
        <v>112</v>
      </c>
      <c r="H296" s="76" t="s">
        <v>2</v>
      </c>
      <c r="I296" s="76" t="s">
        <v>2</v>
      </c>
      <c r="J296" s="76">
        <v>5</v>
      </c>
      <c r="K296" s="76">
        <v>20</v>
      </c>
    </row>
    <row r="297" spans="2:11">
      <c r="B297" s="74"/>
      <c r="C297" s="75">
        <v>2021</v>
      </c>
      <c r="D297" s="76">
        <v>1</v>
      </c>
      <c r="E297" s="76" t="s">
        <v>3</v>
      </c>
      <c r="F297" s="76" t="s">
        <v>2</v>
      </c>
      <c r="G297" s="76">
        <v>2</v>
      </c>
      <c r="H297" s="76" t="s">
        <v>2</v>
      </c>
      <c r="I297" s="76" t="s">
        <v>2</v>
      </c>
      <c r="J297" s="76" t="s">
        <v>2</v>
      </c>
      <c r="K297" s="76" t="s">
        <v>3</v>
      </c>
    </row>
    <row r="298" spans="2:11">
      <c r="B298" s="98" t="s">
        <v>45</v>
      </c>
      <c r="C298" s="78">
        <v>2017</v>
      </c>
      <c r="D298" s="79">
        <f t="shared" ref="D298:K298" si="30">SUM(D290,D293)</f>
        <v>117</v>
      </c>
      <c r="E298" s="79">
        <f t="shared" si="30"/>
        <v>0</v>
      </c>
      <c r="F298" s="79">
        <f t="shared" si="30"/>
        <v>0</v>
      </c>
      <c r="G298" s="79">
        <f t="shared" si="30"/>
        <v>118</v>
      </c>
      <c r="H298" s="79">
        <f t="shared" si="30"/>
        <v>0</v>
      </c>
      <c r="I298" s="79">
        <f t="shared" si="30"/>
        <v>0</v>
      </c>
      <c r="J298" s="79">
        <f t="shared" si="30"/>
        <v>32</v>
      </c>
      <c r="K298" s="79">
        <f t="shared" si="30"/>
        <v>27</v>
      </c>
    </row>
    <row r="299" spans="2:11">
      <c r="B299" s="98" t="s">
        <v>45</v>
      </c>
      <c r="C299" s="78">
        <v>2018</v>
      </c>
      <c r="D299" s="79">
        <f t="shared" ref="D299:K300" si="31">SUM(D294)</f>
        <v>37</v>
      </c>
      <c r="E299" s="79">
        <f t="shared" si="31"/>
        <v>0</v>
      </c>
      <c r="F299" s="79">
        <f t="shared" si="31"/>
        <v>0</v>
      </c>
      <c r="G299" s="79">
        <f t="shared" si="31"/>
        <v>144</v>
      </c>
      <c r="H299" s="79">
        <f t="shared" si="31"/>
        <v>0</v>
      </c>
      <c r="I299" s="79">
        <f t="shared" si="31"/>
        <v>0</v>
      </c>
      <c r="J299" s="79">
        <f t="shared" si="31"/>
        <v>0</v>
      </c>
      <c r="K299" s="79">
        <f t="shared" si="31"/>
        <v>19</v>
      </c>
    </row>
    <row r="300" spans="2:11">
      <c r="B300" s="98" t="s">
        <v>45</v>
      </c>
      <c r="C300" s="78">
        <v>2019</v>
      </c>
      <c r="D300" s="79">
        <f t="shared" si="31"/>
        <v>18</v>
      </c>
      <c r="E300" s="79">
        <f t="shared" si="31"/>
        <v>0</v>
      </c>
      <c r="F300" s="79">
        <f t="shared" si="31"/>
        <v>0</v>
      </c>
      <c r="G300" s="79">
        <f t="shared" si="31"/>
        <v>21</v>
      </c>
      <c r="H300" s="79">
        <f t="shared" si="31"/>
        <v>0</v>
      </c>
      <c r="I300" s="79">
        <f t="shared" si="31"/>
        <v>0</v>
      </c>
      <c r="J300" s="79">
        <f t="shared" si="31"/>
        <v>0</v>
      </c>
      <c r="K300" s="79">
        <f t="shared" si="31"/>
        <v>0</v>
      </c>
    </row>
    <row r="301" spans="2:11">
      <c r="B301" s="98" t="s">
        <v>45</v>
      </c>
      <c r="C301" s="78">
        <v>2020</v>
      </c>
      <c r="D301" s="79">
        <f t="shared" ref="D301:K302" si="32">SUM(D291,D296)</f>
        <v>20</v>
      </c>
      <c r="E301" s="79">
        <f t="shared" si="32"/>
        <v>0</v>
      </c>
      <c r="F301" s="79">
        <f t="shared" si="32"/>
        <v>0</v>
      </c>
      <c r="G301" s="79">
        <f t="shared" si="32"/>
        <v>112</v>
      </c>
      <c r="H301" s="79">
        <f t="shared" si="32"/>
        <v>0</v>
      </c>
      <c r="I301" s="79">
        <f t="shared" si="32"/>
        <v>0</v>
      </c>
      <c r="J301" s="79">
        <f t="shared" si="32"/>
        <v>5</v>
      </c>
      <c r="K301" s="79">
        <f t="shared" si="32"/>
        <v>20</v>
      </c>
    </row>
    <row r="302" spans="2:11">
      <c r="B302" s="98" t="s">
        <v>45</v>
      </c>
      <c r="C302" s="78">
        <v>2021</v>
      </c>
      <c r="D302" s="79">
        <f t="shared" si="32"/>
        <v>2</v>
      </c>
      <c r="E302" s="79">
        <f t="shared" si="32"/>
        <v>0</v>
      </c>
      <c r="F302" s="79">
        <f t="shared" si="32"/>
        <v>0</v>
      </c>
      <c r="G302" s="79">
        <f t="shared" si="32"/>
        <v>2</v>
      </c>
      <c r="H302" s="79">
        <f t="shared" si="32"/>
        <v>0</v>
      </c>
      <c r="I302" s="79">
        <f t="shared" si="32"/>
        <v>0</v>
      </c>
      <c r="J302" s="79">
        <f t="shared" si="32"/>
        <v>0</v>
      </c>
      <c r="K302" s="79">
        <f t="shared" si="32"/>
        <v>52</v>
      </c>
    </row>
    <row r="303" spans="2:11">
      <c r="B303" s="77"/>
      <c r="C303" s="78"/>
      <c r="D303" s="79"/>
      <c r="E303" s="79"/>
      <c r="F303" s="79"/>
      <c r="G303" s="79"/>
      <c r="H303" s="79"/>
      <c r="I303" s="79"/>
      <c r="J303" s="79"/>
      <c r="K303" s="79"/>
    </row>
    <row r="304" spans="2:11">
      <c r="B304" s="98" t="s">
        <v>46</v>
      </c>
      <c r="C304" s="84">
        <v>2017</v>
      </c>
      <c r="D304" s="85">
        <f t="shared" ref="D304:K308" si="33">SUM(D15,D30,D49,D97,D132,D140,D186,D284,D259,D298)</f>
        <v>1184850</v>
      </c>
      <c r="E304" s="85">
        <f t="shared" si="33"/>
        <v>0</v>
      </c>
      <c r="F304" s="85">
        <f t="shared" si="33"/>
        <v>1084</v>
      </c>
      <c r="G304" s="85">
        <f t="shared" si="33"/>
        <v>258151</v>
      </c>
      <c r="H304" s="85">
        <f t="shared" si="33"/>
        <v>47023</v>
      </c>
      <c r="I304" s="85">
        <f t="shared" si="33"/>
        <v>121</v>
      </c>
      <c r="J304" s="85">
        <f t="shared" si="33"/>
        <v>533831</v>
      </c>
      <c r="K304" s="85">
        <f t="shared" si="33"/>
        <v>207423</v>
      </c>
    </row>
    <row r="305" spans="2:11">
      <c r="B305" s="98" t="s">
        <v>46</v>
      </c>
      <c r="C305" s="78">
        <v>2018</v>
      </c>
      <c r="D305" s="79">
        <f t="shared" si="33"/>
        <v>1833842</v>
      </c>
      <c r="E305" s="79">
        <f t="shared" si="33"/>
        <v>2101</v>
      </c>
      <c r="F305" s="79">
        <f t="shared" si="33"/>
        <v>226396</v>
      </c>
      <c r="G305" s="79">
        <f t="shared" si="33"/>
        <v>2770368</v>
      </c>
      <c r="H305" s="79">
        <f t="shared" si="33"/>
        <v>54014</v>
      </c>
      <c r="I305" s="79">
        <f t="shared" si="33"/>
        <v>5</v>
      </c>
      <c r="J305" s="94">
        <f t="shared" si="33"/>
        <v>1247561</v>
      </c>
      <c r="K305" s="79">
        <f t="shared" si="33"/>
        <v>690159</v>
      </c>
    </row>
    <row r="306" spans="2:11">
      <c r="B306" s="98" t="s">
        <v>46</v>
      </c>
      <c r="C306" s="78">
        <v>2019</v>
      </c>
      <c r="D306" s="79">
        <f t="shared" si="33"/>
        <v>2104422</v>
      </c>
      <c r="E306" s="79">
        <f t="shared" si="33"/>
        <v>1940</v>
      </c>
      <c r="F306" s="79">
        <f t="shared" si="33"/>
        <v>34525</v>
      </c>
      <c r="G306" s="79">
        <f t="shared" si="33"/>
        <v>667557</v>
      </c>
      <c r="H306" s="79">
        <f t="shared" si="33"/>
        <v>75447</v>
      </c>
      <c r="I306" s="79">
        <f t="shared" si="33"/>
        <v>0</v>
      </c>
      <c r="J306" s="79">
        <f t="shared" si="33"/>
        <v>961204</v>
      </c>
      <c r="K306" s="79">
        <f t="shared" si="33"/>
        <v>575758</v>
      </c>
    </row>
    <row r="307" spans="2:11">
      <c r="B307" s="98" t="s">
        <v>46</v>
      </c>
      <c r="C307" s="78">
        <v>2020</v>
      </c>
      <c r="D307" s="79">
        <f t="shared" si="33"/>
        <v>4597115</v>
      </c>
      <c r="E307" s="79">
        <f t="shared" si="33"/>
        <v>0</v>
      </c>
      <c r="F307" s="79">
        <f t="shared" si="33"/>
        <v>11942</v>
      </c>
      <c r="G307" s="79">
        <f t="shared" si="33"/>
        <v>586804</v>
      </c>
      <c r="H307" s="79">
        <f t="shared" si="33"/>
        <v>53959</v>
      </c>
      <c r="I307" s="79">
        <f t="shared" si="33"/>
        <v>0</v>
      </c>
      <c r="J307" s="94">
        <f t="shared" si="33"/>
        <v>1175512</v>
      </c>
      <c r="K307" s="79">
        <f t="shared" si="33"/>
        <v>303267</v>
      </c>
    </row>
    <row r="308" spans="2:11" ht="13.5" thickBot="1">
      <c r="B308" s="98" t="s">
        <v>46</v>
      </c>
      <c r="C308" s="86">
        <v>2021</v>
      </c>
      <c r="D308" s="97">
        <f t="shared" si="33"/>
        <v>1314483</v>
      </c>
      <c r="E308" s="97">
        <f t="shared" si="33"/>
        <v>16</v>
      </c>
      <c r="F308" s="97">
        <f t="shared" si="33"/>
        <v>399</v>
      </c>
      <c r="G308" s="97">
        <f t="shared" si="33"/>
        <v>605887</v>
      </c>
      <c r="H308" s="97">
        <f t="shared" si="33"/>
        <v>50496</v>
      </c>
      <c r="I308" s="97">
        <f t="shared" si="33"/>
        <v>1873</v>
      </c>
      <c r="J308" s="97">
        <f t="shared" si="33"/>
        <v>737580.57499999995</v>
      </c>
      <c r="K308" s="97">
        <f t="shared" si="33"/>
        <v>331030</v>
      </c>
    </row>
    <row r="309" spans="2:11">
      <c r="B309" s="30"/>
      <c r="C309" s="30"/>
      <c r="D309" s="30"/>
      <c r="E309" s="30"/>
      <c r="F309" s="30"/>
      <c r="G309" s="30"/>
      <c r="H309" s="30"/>
      <c r="I309" s="30"/>
      <c r="J309" s="30"/>
      <c r="K309" s="30"/>
    </row>
    <row r="310" spans="2:11" ht="12.75" customHeight="1">
      <c r="B310" s="142" t="s">
        <v>111</v>
      </c>
      <c r="C310" s="142"/>
      <c r="D310" s="142"/>
      <c r="E310" s="142"/>
      <c r="F310" s="142"/>
      <c r="G310" s="142"/>
      <c r="H310" s="142"/>
      <c r="I310" s="142"/>
      <c r="J310" s="142"/>
    </row>
    <row r="311" spans="2:11" ht="38.25" customHeight="1">
      <c r="B311" s="142"/>
      <c r="C311" s="142"/>
      <c r="D311" s="142"/>
      <c r="E311" s="142"/>
      <c r="F311" s="142"/>
      <c r="G311" s="142"/>
      <c r="H311" s="142"/>
      <c r="I311" s="142"/>
      <c r="J311" s="142"/>
    </row>
  </sheetData>
  <mergeCells count="11">
    <mergeCell ref="H6:H7"/>
    <mergeCell ref="I6:I7"/>
    <mergeCell ref="J6:J7"/>
    <mergeCell ref="K6:K7"/>
    <mergeCell ref="B310:J311"/>
    <mergeCell ref="B6:B7"/>
    <mergeCell ref="C6:C7"/>
    <mergeCell ref="D6:D7"/>
    <mergeCell ref="E6:E7"/>
    <mergeCell ref="F6:F7"/>
    <mergeCell ref="G6:G7"/>
  </mergeCells>
  <pageMargins left="0.7" right="0.7" top="0.75" bottom="0.75" header="0.3" footer="0.3"/>
  <pageSetup paperSize="9" orientation="portrait" r:id="rId1"/>
  <ignoredErrors>
    <ignoredError sqref="G13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6" ma:contentTypeDescription="Create a new document." ma:contentTypeScope="" ma:versionID="7533028dddbb52b719193922de3264df">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1d8d5374935eff478738a53efb35f3d4"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0D1C9-6E1A-440E-9BFD-EF72529E4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s>
</ds:datastoreItem>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Tableau A</vt:lpstr>
      <vt:lpstr>Tableau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Scooby Kundaddee</cp:lastModifiedBy>
  <dcterms:created xsi:type="dcterms:W3CDTF">2022-09-13T13:52:41Z</dcterms:created>
  <dcterms:modified xsi:type="dcterms:W3CDTF">2023-03-07T23:07:24Z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0x01010083F9F0C531F7454A8DF6E48F09254587</vt:lpwstr>
  </property>
</Properties>
</file>