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sharepoint.com/sites/UNOV-UNODCArabicTranslationandTextProcessingSection/ATTS Text ProcessingGeneral/"/>
    </mc:Choice>
  </mc:AlternateContent>
  <xr:revisionPtr revIDLastSave="10" documentId="8_{CFCC1667-9978-41C4-AAFB-AF7C3329BF80}" xr6:coauthVersionLast="47" xr6:coauthVersionMax="47" xr10:uidLastSave="{2148527C-50FF-40F5-91DD-0CE9248F6415}"/>
  <bookViews>
    <workbookView xWindow="-108" yWindow="-108" windowWidth="30936" windowHeight="16776" xr2:uid="{00000000-000D-0000-FFFF-FFFF00000000}"/>
  </bookViews>
  <sheets>
    <sheet name="مقدمة" sheetId="3" r:id="rId1"/>
    <sheet name="الجدول ألف" sheetId="1" r:id="rId2"/>
    <sheet name="الجدول باء" sheetId="2" r:id="rId3"/>
  </sheets>
  <definedNames>
    <definedName name="_xlnm._FilterDatabase" localSheetId="1" hidden="1">'الجدول ألف'!$B$3:$J$339</definedName>
    <definedName name="_xlnm._FilterDatabase" localSheetId="2" hidden="1">'الجدول باء'!$B$6:$K$320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 l="1"/>
  <c r="H58" i="1"/>
  <c r="D58" i="1"/>
  <c r="F27" i="1"/>
  <c r="D26" i="1"/>
  <c r="D27" i="1"/>
  <c r="AR339" i="1"/>
  <c r="AR338" i="1"/>
  <c r="AR337" i="1"/>
  <c r="AR336" i="1"/>
  <c r="AR335" i="1"/>
  <c r="AR324" i="1"/>
  <c r="AR323" i="1"/>
  <c r="AR322" i="1"/>
  <c r="AR321" i="1"/>
  <c r="AR320" i="1"/>
  <c r="AR225" i="1"/>
  <c r="AR224" i="1"/>
  <c r="AR223" i="1"/>
  <c r="AR222" i="1"/>
  <c r="AR221" i="1"/>
  <c r="AR191" i="1"/>
  <c r="AR190" i="1"/>
  <c r="AR189" i="1"/>
  <c r="AR188" i="1"/>
  <c r="AR187" i="1"/>
  <c r="AR145" i="1"/>
  <c r="AR144" i="1"/>
  <c r="AR143" i="1"/>
  <c r="AR142" i="1"/>
  <c r="AR141" i="1"/>
  <c r="AR134" i="1"/>
  <c r="AR133" i="1"/>
  <c r="AR132" i="1"/>
  <c r="AR131" i="1"/>
  <c r="AR130" i="1"/>
  <c r="AR101" i="1"/>
  <c r="AR100" i="1"/>
  <c r="AR99" i="1"/>
  <c r="AR98" i="1"/>
  <c r="AR97" i="1"/>
  <c r="AR59" i="1"/>
  <c r="AR58" i="1"/>
  <c r="AR57" i="1"/>
  <c r="AR56" i="1"/>
  <c r="AR55" i="1"/>
  <c r="AR38" i="1"/>
  <c r="AR37" i="1"/>
  <c r="AR36" i="1"/>
  <c r="AR35" i="1"/>
  <c r="AR27" i="1"/>
  <c r="AR26" i="1"/>
  <c r="AR25" i="1"/>
  <c r="AR24" i="1"/>
  <c r="AR23" i="1"/>
  <c r="AH339" i="1"/>
  <c r="AH338" i="1"/>
  <c r="AH337" i="1"/>
  <c r="AH336" i="1"/>
  <c r="AH335" i="1"/>
  <c r="AH324" i="1"/>
  <c r="AH323" i="1"/>
  <c r="AH322" i="1"/>
  <c r="AH321" i="1"/>
  <c r="AH320" i="1"/>
  <c r="AH225" i="1"/>
  <c r="AH224" i="1"/>
  <c r="AH223" i="1"/>
  <c r="AH222" i="1"/>
  <c r="AH221" i="1"/>
  <c r="AH191" i="1"/>
  <c r="AH190" i="1"/>
  <c r="AH189" i="1"/>
  <c r="AH188" i="1"/>
  <c r="AH187" i="1"/>
  <c r="AH145" i="1"/>
  <c r="AH144" i="1"/>
  <c r="AH143" i="1"/>
  <c r="AH142" i="1"/>
  <c r="AH141" i="1"/>
  <c r="AH134" i="1"/>
  <c r="AH133" i="1"/>
  <c r="AH132" i="1"/>
  <c r="AH131" i="1"/>
  <c r="AH130" i="1"/>
  <c r="AH101" i="1"/>
  <c r="AH100" i="1"/>
  <c r="AH99" i="1"/>
  <c r="AH98" i="1"/>
  <c r="AH97" i="1"/>
  <c r="AH59" i="1"/>
  <c r="AH58" i="1"/>
  <c r="AH57" i="1"/>
  <c r="AH56" i="1"/>
  <c r="AH55" i="1"/>
  <c r="AH38" i="1"/>
  <c r="AH37" i="1"/>
  <c r="AH36" i="1"/>
  <c r="AH35" i="1"/>
  <c r="AH27" i="1"/>
  <c r="AH26" i="1"/>
  <c r="AH25" i="1"/>
  <c r="AH24" i="1"/>
  <c r="AH23" i="1"/>
  <c r="J339" i="1"/>
  <c r="J338" i="1"/>
  <c r="J337" i="1"/>
  <c r="J336" i="1"/>
  <c r="J335" i="1"/>
  <c r="J324" i="1"/>
  <c r="J323" i="1"/>
  <c r="J322" i="1"/>
  <c r="J321" i="1"/>
  <c r="J320" i="1"/>
  <c r="J225" i="1"/>
  <c r="J224" i="1"/>
  <c r="J223" i="1"/>
  <c r="J222" i="1"/>
  <c r="J221" i="1"/>
  <c r="J191" i="1"/>
  <c r="J190" i="1"/>
  <c r="J189" i="1"/>
  <c r="J188" i="1"/>
  <c r="J187" i="1"/>
  <c r="J145" i="1"/>
  <c r="J144" i="1"/>
  <c r="J143" i="1"/>
  <c r="J142" i="1"/>
  <c r="J141" i="1"/>
  <c r="J134" i="1"/>
  <c r="J133" i="1"/>
  <c r="J132" i="1"/>
  <c r="J131" i="1"/>
  <c r="J130" i="1"/>
  <c r="J101" i="1"/>
  <c r="J100" i="1"/>
  <c r="J99" i="1"/>
  <c r="J98" i="1"/>
  <c r="J97" i="1"/>
  <c r="J59" i="1"/>
  <c r="J58" i="1"/>
  <c r="J57" i="1"/>
  <c r="J56" i="1"/>
  <c r="J55" i="1"/>
  <c r="J38" i="1"/>
  <c r="J37" i="1"/>
  <c r="J36" i="1"/>
  <c r="J35" i="1"/>
  <c r="J27" i="1"/>
  <c r="J26" i="1"/>
  <c r="J25" i="1"/>
  <c r="J24" i="1"/>
  <c r="J23" i="1"/>
  <c r="J320" i="2"/>
  <c r="K320" i="2"/>
  <c r="I320" i="2"/>
  <c r="H320" i="2"/>
  <c r="F320" i="2"/>
  <c r="G320" i="2"/>
  <c r="F321" i="2"/>
  <c r="G321" i="2"/>
  <c r="H321" i="2"/>
  <c r="I321" i="2"/>
  <c r="J321" i="2"/>
  <c r="K321" i="2"/>
  <c r="E230" i="2"/>
  <c r="E320" i="2" s="1"/>
  <c r="F230" i="2"/>
  <c r="G230" i="2"/>
  <c r="H230" i="2"/>
  <c r="I230" i="2"/>
  <c r="J230" i="2"/>
  <c r="K230" i="2"/>
  <c r="D230" i="2"/>
  <c r="E231" i="2"/>
  <c r="F231" i="2"/>
  <c r="G231" i="2"/>
  <c r="H231" i="2"/>
  <c r="I231" i="2"/>
  <c r="J231" i="2"/>
  <c r="K231" i="2"/>
  <c r="D231" i="2"/>
  <c r="D315" i="2"/>
  <c r="E303" i="2"/>
  <c r="F303" i="2"/>
  <c r="G303" i="2"/>
  <c r="H303" i="2"/>
  <c r="I303" i="2"/>
  <c r="J303" i="2"/>
  <c r="K303" i="2"/>
  <c r="D303" i="2"/>
  <c r="G205" i="2"/>
  <c r="E205" i="2"/>
  <c r="F205" i="2"/>
  <c r="H205" i="2"/>
  <c r="I205" i="2"/>
  <c r="J205" i="2"/>
  <c r="K205" i="2"/>
  <c r="D205" i="2"/>
  <c r="E161" i="2"/>
  <c r="F161" i="2"/>
  <c r="G161" i="2"/>
  <c r="H161" i="2"/>
  <c r="I161" i="2"/>
  <c r="J161" i="2"/>
  <c r="K161" i="2"/>
  <c r="D161" i="2"/>
  <c r="E152" i="2"/>
  <c r="F152" i="2"/>
  <c r="G152" i="2"/>
  <c r="H152" i="2"/>
  <c r="I152" i="2"/>
  <c r="J152" i="2"/>
  <c r="K152" i="2"/>
  <c r="D152" i="2"/>
  <c r="K115" i="2"/>
  <c r="I115" i="2"/>
  <c r="J115" i="2"/>
  <c r="H115" i="2"/>
  <c r="G115" i="2"/>
  <c r="E115" i="2"/>
  <c r="F115" i="2"/>
  <c r="D115" i="2"/>
  <c r="E60" i="2"/>
  <c r="F60" i="2"/>
  <c r="G60" i="2"/>
  <c r="H60" i="2"/>
  <c r="I60" i="2"/>
  <c r="J60" i="2"/>
  <c r="K60" i="2"/>
  <c r="D60" i="2"/>
  <c r="E21" i="2"/>
  <c r="E321" i="2" s="1"/>
  <c r="F21" i="2"/>
  <c r="G21" i="2"/>
  <c r="H21" i="2"/>
  <c r="I21" i="2"/>
  <c r="J21" i="2"/>
  <c r="K21" i="2"/>
  <c r="D21" i="2"/>
  <c r="D321" i="2" s="1"/>
  <c r="AR344" i="1" l="1"/>
  <c r="AH341" i="1"/>
  <c r="AR342" i="1"/>
  <c r="AR343" i="1"/>
  <c r="AR345" i="1"/>
  <c r="AR341" i="1"/>
  <c r="AH344" i="1"/>
  <c r="AH343" i="1"/>
  <c r="AH342" i="1"/>
  <c r="AH345" i="1"/>
  <c r="J343" i="1"/>
  <c r="J342" i="1"/>
  <c r="J344" i="1"/>
  <c r="J341" i="1"/>
  <c r="J345" i="1"/>
  <c r="F324" i="1"/>
  <c r="H324" i="1"/>
  <c r="L324" i="1"/>
  <c r="N324" i="1"/>
  <c r="P324" i="1"/>
  <c r="R324" i="1"/>
  <c r="T324" i="1"/>
  <c r="V324" i="1"/>
  <c r="X324" i="1"/>
  <c r="Z324" i="1"/>
  <c r="AB324" i="1"/>
  <c r="AD324" i="1"/>
  <c r="AF324" i="1"/>
  <c r="AJ324" i="1"/>
  <c r="AL324" i="1"/>
  <c r="AN324" i="1"/>
  <c r="AP324" i="1"/>
  <c r="AT324" i="1"/>
  <c r="AV324" i="1"/>
  <c r="AX324" i="1"/>
  <c r="AZ324" i="1"/>
  <c r="BB324" i="1"/>
  <c r="BD324" i="1"/>
  <c r="F225" i="1"/>
  <c r="H225" i="1"/>
  <c r="L225" i="1"/>
  <c r="N225" i="1"/>
  <c r="P225" i="1"/>
  <c r="R225" i="1"/>
  <c r="T225" i="1"/>
  <c r="V225" i="1"/>
  <c r="X225" i="1"/>
  <c r="Z225" i="1"/>
  <c r="AB225" i="1"/>
  <c r="AD225" i="1"/>
  <c r="AF225" i="1"/>
  <c r="AJ225" i="1"/>
  <c r="AL225" i="1"/>
  <c r="AN225" i="1"/>
  <c r="AP225" i="1"/>
  <c r="AT225" i="1"/>
  <c r="AV225" i="1"/>
  <c r="AX225" i="1"/>
  <c r="AZ225" i="1"/>
  <c r="BB225" i="1"/>
  <c r="BD225" i="1"/>
  <c r="L191" i="1"/>
  <c r="F191" i="1"/>
  <c r="H191" i="1"/>
  <c r="N191" i="1"/>
  <c r="P191" i="1"/>
  <c r="R191" i="1"/>
  <c r="T191" i="1"/>
  <c r="V191" i="1"/>
  <c r="X191" i="1"/>
  <c r="Z191" i="1"/>
  <c r="AB191" i="1"/>
  <c r="AD191" i="1"/>
  <c r="AF191" i="1"/>
  <c r="AJ191" i="1"/>
  <c r="AL191" i="1"/>
  <c r="AN191" i="1"/>
  <c r="AP191" i="1"/>
  <c r="AT191" i="1"/>
  <c r="AV191" i="1"/>
  <c r="AX191" i="1"/>
  <c r="AZ191" i="1"/>
  <c r="BB191" i="1"/>
  <c r="BD191" i="1"/>
  <c r="F145" i="1"/>
  <c r="H145" i="1"/>
  <c r="L145" i="1"/>
  <c r="N145" i="1"/>
  <c r="P145" i="1"/>
  <c r="R145" i="1"/>
  <c r="T145" i="1"/>
  <c r="V145" i="1"/>
  <c r="X145" i="1"/>
  <c r="Z145" i="1"/>
  <c r="AB145" i="1"/>
  <c r="AD145" i="1"/>
  <c r="AF145" i="1"/>
  <c r="AJ145" i="1"/>
  <c r="AL145" i="1"/>
  <c r="AN145" i="1"/>
  <c r="AP145" i="1"/>
  <c r="AT145" i="1"/>
  <c r="AV145" i="1"/>
  <c r="AX145" i="1"/>
  <c r="AZ145" i="1"/>
  <c r="BB145" i="1"/>
  <c r="BD145" i="1"/>
  <c r="D145" i="1"/>
  <c r="D101" i="1"/>
  <c r="L59" i="1"/>
  <c r="N59" i="1"/>
  <c r="P59" i="1"/>
  <c r="R59" i="1"/>
  <c r="T59" i="1"/>
  <c r="V59" i="1"/>
  <c r="X59" i="1"/>
  <c r="Z59" i="1"/>
  <c r="AB59" i="1"/>
  <c r="AD59" i="1"/>
  <c r="AF59" i="1"/>
  <c r="AJ59" i="1"/>
  <c r="AL59" i="1"/>
  <c r="AN59" i="1"/>
  <c r="AP59" i="1"/>
  <c r="AT59" i="1"/>
  <c r="AV59" i="1"/>
  <c r="AX59" i="1"/>
  <c r="AZ59" i="1"/>
  <c r="BB59" i="1"/>
  <c r="BD59" i="1"/>
  <c r="F59" i="1"/>
  <c r="H59" i="1"/>
  <c r="D59" i="1"/>
  <c r="BD339" i="1" l="1"/>
  <c r="BB339" i="1"/>
  <c r="AZ339" i="1"/>
  <c r="AX339" i="1"/>
  <c r="AV339" i="1"/>
  <c r="AT339" i="1"/>
  <c r="AP339" i="1"/>
  <c r="AN339" i="1"/>
  <c r="AL339" i="1"/>
  <c r="AJ339" i="1"/>
  <c r="AF339" i="1"/>
  <c r="AD339" i="1"/>
  <c r="AB339" i="1"/>
  <c r="Z339" i="1"/>
  <c r="X339" i="1"/>
  <c r="V339" i="1"/>
  <c r="T339" i="1"/>
  <c r="R339" i="1"/>
  <c r="P339" i="1"/>
  <c r="N339" i="1"/>
  <c r="L339" i="1"/>
  <c r="H339" i="1"/>
  <c r="F339" i="1"/>
  <c r="D339" i="1"/>
  <c r="D324" i="1"/>
  <c r="D225" i="1"/>
  <c r="D191" i="1"/>
  <c r="D134" i="1"/>
  <c r="F134" i="1"/>
  <c r="H134" i="1"/>
  <c r="L134" i="1"/>
  <c r="N134" i="1"/>
  <c r="P134" i="1"/>
  <c r="R134" i="1"/>
  <c r="T134" i="1"/>
  <c r="V134" i="1"/>
  <c r="X134" i="1"/>
  <c r="Z134" i="1"/>
  <c r="AB134" i="1"/>
  <c r="AD134" i="1"/>
  <c r="AF134" i="1"/>
  <c r="AJ134" i="1"/>
  <c r="AL134" i="1"/>
  <c r="AN134" i="1"/>
  <c r="AP134" i="1"/>
  <c r="AT134" i="1"/>
  <c r="AV134" i="1"/>
  <c r="AX134" i="1"/>
  <c r="AZ134" i="1"/>
  <c r="BB134" i="1"/>
  <c r="BD134" i="1"/>
  <c r="BD101" i="1"/>
  <c r="BB101" i="1"/>
  <c r="AZ101" i="1"/>
  <c r="AX101" i="1"/>
  <c r="AV101" i="1"/>
  <c r="AT101" i="1"/>
  <c r="AP101" i="1"/>
  <c r="AN101" i="1"/>
  <c r="AL101" i="1"/>
  <c r="AJ101" i="1"/>
  <c r="AF101" i="1"/>
  <c r="AD101" i="1"/>
  <c r="AB101" i="1"/>
  <c r="Z101" i="1"/>
  <c r="X101" i="1"/>
  <c r="V101" i="1"/>
  <c r="T101" i="1"/>
  <c r="R101" i="1"/>
  <c r="P101" i="1"/>
  <c r="N101" i="1"/>
  <c r="L101" i="1"/>
  <c r="H101" i="1"/>
  <c r="F101" i="1"/>
  <c r="H27" i="1"/>
  <c r="L27" i="1"/>
  <c r="N27" i="1"/>
  <c r="P27" i="1"/>
  <c r="R27" i="1"/>
  <c r="T27" i="1"/>
  <c r="V27" i="1"/>
  <c r="X27" i="1"/>
  <c r="Z27" i="1"/>
  <c r="AB27" i="1"/>
  <c r="AD27" i="1"/>
  <c r="AF27" i="1"/>
  <c r="AJ27" i="1"/>
  <c r="AL27" i="1"/>
  <c r="AN27" i="1"/>
  <c r="AP27" i="1"/>
  <c r="AT27" i="1"/>
  <c r="AV27" i="1"/>
  <c r="AX27" i="1"/>
  <c r="AZ27" i="1"/>
  <c r="BB27" i="1"/>
  <c r="BD27" i="1"/>
  <c r="F345" i="1" l="1"/>
  <c r="D345" i="1"/>
  <c r="G149" i="2"/>
  <c r="G150" i="2"/>
  <c r="F323" i="1"/>
  <c r="G323" i="1"/>
  <c r="H323" i="1"/>
  <c r="I323" i="1"/>
  <c r="L323" i="1"/>
  <c r="M323" i="1"/>
  <c r="N323" i="1"/>
  <c r="O323" i="1"/>
  <c r="P323" i="1"/>
  <c r="Q323" i="1"/>
  <c r="R323" i="1"/>
  <c r="S323" i="1"/>
  <c r="T323" i="1"/>
  <c r="U323" i="1"/>
  <c r="V323" i="1"/>
  <c r="W323" i="1"/>
  <c r="X323" i="1"/>
  <c r="Y323" i="1"/>
  <c r="Z323" i="1"/>
  <c r="AA323" i="1"/>
  <c r="AB323" i="1"/>
  <c r="AC323" i="1"/>
  <c r="AD323" i="1"/>
  <c r="AE323" i="1"/>
  <c r="AF323" i="1"/>
  <c r="AI323" i="1"/>
  <c r="AJ323" i="1"/>
  <c r="AK323" i="1"/>
  <c r="AL323" i="1"/>
  <c r="AM323" i="1"/>
  <c r="AN323" i="1"/>
  <c r="AO323" i="1"/>
  <c r="AP323" i="1"/>
  <c r="AS323" i="1"/>
  <c r="AT323" i="1"/>
  <c r="AU323" i="1"/>
  <c r="AV323" i="1"/>
  <c r="AW323" i="1"/>
  <c r="AX323" i="1"/>
  <c r="AY323" i="1"/>
  <c r="AZ323" i="1"/>
  <c r="BA323" i="1"/>
  <c r="BB323" i="1"/>
  <c r="BC323" i="1"/>
  <c r="BD323" i="1"/>
  <c r="D323" i="1"/>
  <c r="G302" i="2"/>
  <c r="H302" i="2"/>
  <c r="I302" i="2"/>
  <c r="J302" i="2"/>
  <c r="K302" i="2"/>
  <c r="E302" i="2"/>
  <c r="F302" i="2"/>
  <c r="D302" i="2"/>
  <c r="D321" i="1"/>
  <c r="K204" i="2"/>
  <c r="J204" i="2"/>
  <c r="I204" i="2"/>
  <c r="H204" i="2"/>
  <c r="G204" i="2"/>
  <c r="F204" i="2"/>
  <c r="E204" i="2"/>
  <c r="D204" i="2"/>
  <c r="F187" i="1"/>
  <c r="D189" i="1"/>
  <c r="E203" i="2"/>
  <c r="F203" i="2"/>
  <c r="G203" i="2"/>
  <c r="H203" i="2"/>
  <c r="I203" i="2"/>
  <c r="J203" i="2"/>
  <c r="K203" i="2"/>
  <c r="D203" i="2"/>
  <c r="K315" i="2"/>
  <c r="J315" i="2"/>
  <c r="I315" i="2"/>
  <c r="H315" i="2"/>
  <c r="G315" i="2"/>
  <c r="F315" i="2"/>
  <c r="E315" i="2"/>
  <c r="K314" i="2"/>
  <c r="J314" i="2"/>
  <c r="I314" i="2"/>
  <c r="H314" i="2"/>
  <c r="G314" i="2"/>
  <c r="F314" i="2"/>
  <c r="E314" i="2"/>
  <c r="D314" i="2"/>
  <c r="K313" i="2"/>
  <c r="J313" i="2"/>
  <c r="I313" i="2"/>
  <c r="H313" i="2"/>
  <c r="G313" i="2"/>
  <c r="F313" i="2"/>
  <c r="E313" i="2"/>
  <c r="D313" i="2"/>
  <c r="K312" i="2"/>
  <c r="J312" i="2"/>
  <c r="I312" i="2"/>
  <c r="H312" i="2"/>
  <c r="G312" i="2"/>
  <c r="F312" i="2"/>
  <c r="E312" i="2"/>
  <c r="D312" i="2"/>
  <c r="K301" i="2"/>
  <c r="J301" i="2"/>
  <c r="I301" i="2"/>
  <c r="H301" i="2"/>
  <c r="G301" i="2"/>
  <c r="F301" i="2"/>
  <c r="E301" i="2"/>
  <c r="D301" i="2"/>
  <c r="K300" i="2"/>
  <c r="J300" i="2"/>
  <c r="I300" i="2"/>
  <c r="H300" i="2"/>
  <c r="G300" i="2"/>
  <c r="F300" i="2"/>
  <c r="E300" i="2"/>
  <c r="D300" i="2"/>
  <c r="K299" i="2"/>
  <c r="J299" i="2"/>
  <c r="I299" i="2"/>
  <c r="H299" i="2"/>
  <c r="G299" i="2"/>
  <c r="F299" i="2"/>
  <c r="E299" i="2"/>
  <c r="D299" i="2"/>
  <c r="K229" i="2"/>
  <c r="J229" i="2"/>
  <c r="I229" i="2"/>
  <c r="H229" i="2"/>
  <c r="G229" i="2"/>
  <c r="F229" i="2"/>
  <c r="E229" i="2"/>
  <c r="D229" i="2"/>
  <c r="K228" i="2"/>
  <c r="J228" i="2"/>
  <c r="I228" i="2"/>
  <c r="H228" i="2"/>
  <c r="G228" i="2"/>
  <c r="F228" i="2"/>
  <c r="E228" i="2"/>
  <c r="D228" i="2"/>
  <c r="K227" i="2"/>
  <c r="J227" i="2"/>
  <c r="I227" i="2"/>
  <c r="H227" i="2"/>
  <c r="G227" i="2"/>
  <c r="F227" i="2"/>
  <c r="E227" i="2"/>
  <c r="D227" i="2"/>
  <c r="K202" i="2"/>
  <c r="J202" i="2"/>
  <c r="I202" i="2"/>
  <c r="H202" i="2"/>
  <c r="G202" i="2"/>
  <c r="F202" i="2"/>
  <c r="E202" i="2"/>
  <c r="D202" i="2"/>
  <c r="K201" i="2"/>
  <c r="J201" i="2"/>
  <c r="I201" i="2"/>
  <c r="H201" i="2"/>
  <c r="G201" i="2"/>
  <c r="F201" i="2"/>
  <c r="E201" i="2"/>
  <c r="D201" i="2"/>
  <c r="K158" i="2"/>
  <c r="J158" i="2"/>
  <c r="I158" i="2"/>
  <c r="H158" i="2"/>
  <c r="G158" i="2"/>
  <c r="F158" i="2"/>
  <c r="E158" i="2"/>
  <c r="D158" i="2"/>
  <c r="K157" i="2"/>
  <c r="J157" i="2"/>
  <c r="I157" i="2"/>
  <c r="H157" i="2"/>
  <c r="G157" i="2"/>
  <c r="F157" i="2"/>
  <c r="E157" i="2"/>
  <c r="D157" i="2"/>
  <c r="K151" i="2"/>
  <c r="J151" i="2"/>
  <c r="I151" i="2"/>
  <c r="H151" i="2"/>
  <c r="G151" i="2"/>
  <c r="F151" i="2"/>
  <c r="E151" i="2"/>
  <c r="D151" i="2"/>
  <c r="K150" i="2"/>
  <c r="J150" i="2"/>
  <c r="I150" i="2"/>
  <c r="H150" i="2"/>
  <c r="F150" i="2"/>
  <c r="E150" i="2"/>
  <c r="D150" i="2"/>
  <c r="K149" i="2"/>
  <c r="J149" i="2"/>
  <c r="I149" i="2"/>
  <c r="H149" i="2"/>
  <c r="F149" i="2"/>
  <c r="E149" i="2"/>
  <c r="D149" i="2"/>
  <c r="K148" i="2"/>
  <c r="J148" i="2"/>
  <c r="I148" i="2"/>
  <c r="H148" i="2"/>
  <c r="G148" i="2"/>
  <c r="F148" i="2"/>
  <c r="E148" i="2"/>
  <c r="D148" i="2"/>
  <c r="D114" i="2"/>
  <c r="D113" i="2"/>
  <c r="D111" i="2"/>
  <c r="D110" i="2"/>
  <c r="K59" i="2"/>
  <c r="J59" i="2"/>
  <c r="I59" i="2"/>
  <c r="H59" i="2"/>
  <c r="G59" i="2"/>
  <c r="F59" i="2"/>
  <c r="E59" i="2"/>
  <c r="D59" i="2"/>
  <c r="K58" i="2"/>
  <c r="J58" i="2"/>
  <c r="I58" i="2"/>
  <c r="H58" i="2"/>
  <c r="G58" i="2"/>
  <c r="F58" i="2"/>
  <c r="E58" i="2"/>
  <c r="D58" i="2"/>
  <c r="K57" i="2"/>
  <c r="J57" i="2"/>
  <c r="I57" i="2"/>
  <c r="H57" i="2"/>
  <c r="G57" i="2"/>
  <c r="F57" i="2"/>
  <c r="E57" i="2"/>
  <c r="D57" i="2"/>
  <c r="K56" i="2"/>
  <c r="J56" i="2"/>
  <c r="I56" i="2"/>
  <c r="H56" i="2"/>
  <c r="G56" i="2"/>
  <c r="F56" i="2"/>
  <c r="E56" i="2"/>
  <c r="D56" i="2"/>
  <c r="K55" i="2"/>
  <c r="J55" i="2"/>
  <c r="I55" i="2"/>
  <c r="H55" i="2"/>
  <c r="G55" i="2"/>
  <c r="F55" i="2"/>
  <c r="E55" i="2"/>
  <c r="D55" i="2"/>
  <c r="K36" i="2"/>
  <c r="J36" i="2"/>
  <c r="I36" i="2"/>
  <c r="H36" i="2"/>
  <c r="G36" i="2"/>
  <c r="F36" i="2"/>
  <c r="E36" i="2"/>
  <c r="D36" i="2"/>
  <c r="K35" i="2"/>
  <c r="J35" i="2"/>
  <c r="I35" i="2"/>
  <c r="H35" i="2"/>
  <c r="G35" i="2"/>
  <c r="F35" i="2"/>
  <c r="E35" i="2"/>
  <c r="D35" i="2"/>
  <c r="K34" i="2"/>
  <c r="J34" i="2"/>
  <c r="I34" i="2"/>
  <c r="H34" i="2"/>
  <c r="G34" i="2"/>
  <c r="F34" i="2"/>
  <c r="E34" i="2"/>
  <c r="D34" i="2"/>
  <c r="K32" i="2"/>
  <c r="J32" i="2"/>
  <c r="I32" i="2"/>
  <c r="H32" i="2"/>
  <c r="G32" i="2"/>
  <c r="F32" i="2"/>
  <c r="E32" i="2"/>
  <c r="D32" i="2"/>
  <c r="K19" i="2"/>
  <c r="J19" i="2"/>
  <c r="I19" i="2"/>
  <c r="H19" i="2"/>
  <c r="G19" i="2"/>
  <c r="F19" i="2"/>
  <c r="E19" i="2"/>
  <c r="D19" i="2"/>
  <c r="K18" i="2"/>
  <c r="J18" i="2"/>
  <c r="I18" i="2"/>
  <c r="H18" i="2"/>
  <c r="G18" i="2"/>
  <c r="F18" i="2"/>
  <c r="E18" i="2"/>
  <c r="D18" i="2"/>
  <c r="K17" i="2"/>
  <c r="J17" i="2"/>
  <c r="I17" i="2"/>
  <c r="H17" i="2"/>
  <c r="F17" i="2"/>
  <c r="E17" i="2"/>
  <c r="D17" i="2"/>
  <c r="D130" i="1"/>
  <c r="F130" i="1"/>
  <c r="H130" i="1"/>
  <c r="L130" i="1"/>
  <c r="N130" i="1"/>
  <c r="P130" i="1"/>
  <c r="R130" i="1"/>
  <c r="T130" i="1"/>
  <c r="V130" i="1"/>
  <c r="X130" i="1"/>
  <c r="Z130" i="1"/>
  <c r="AB130" i="1"/>
  <c r="AD130" i="1"/>
  <c r="AF130" i="1"/>
  <c r="AJ130" i="1"/>
  <c r="AL130" i="1"/>
  <c r="AN130" i="1"/>
  <c r="AP130" i="1"/>
  <c r="AT130" i="1"/>
  <c r="AV130" i="1"/>
  <c r="AX130" i="1"/>
  <c r="AZ130" i="1"/>
  <c r="BB130" i="1"/>
  <c r="BD130" i="1"/>
  <c r="D131" i="1"/>
  <c r="F131" i="1"/>
  <c r="H131" i="1"/>
  <c r="L131" i="1"/>
  <c r="N131" i="1"/>
  <c r="P131" i="1"/>
  <c r="R131" i="1"/>
  <c r="T131" i="1"/>
  <c r="V131" i="1"/>
  <c r="X131" i="1"/>
  <c r="Z131" i="1"/>
  <c r="AB131" i="1"/>
  <c r="AD131" i="1"/>
  <c r="AF131" i="1"/>
  <c r="AJ131" i="1"/>
  <c r="AL131" i="1"/>
  <c r="AN131" i="1"/>
  <c r="AP131" i="1"/>
  <c r="AT131" i="1"/>
  <c r="AV131" i="1"/>
  <c r="AX131" i="1"/>
  <c r="AZ131" i="1"/>
  <c r="BB131" i="1"/>
  <c r="BD131" i="1"/>
  <c r="D132" i="1"/>
  <c r="F132" i="1"/>
  <c r="H132" i="1"/>
  <c r="L132" i="1"/>
  <c r="N132" i="1"/>
  <c r="P132" i="1"/>
  <c r="R132" i="1"/>
  <c r="T132" i="1"/>
  <c r="V132" i="1"/>
  <c r="X132" i="1"/>
  <c r="Z132" i="1"/>
  <c r="AB132" i="1"/>
  <c r="AD132" i="1"/>
  <c r="AF132" i="1"/>
  <c r="AJ132" i="1"/>
  <c r="AL132" i="1"/>
  <c r="AN132" i="1"/>
  <c r="AP132" i="1"/>
  <c r="AT132" i="1"/>
  <c r="AV132" i="1"/>
  <c r="AX132" i="1"/>
  <c r="AZ132" i="1"/>
  <c r="BB132" i="1"/>
  <c r="BD132" i="1"/>
  <c r="D133" i="1"/>
  <c r="F133" i="1"/>
  <c r="H133" i="1"/>
  <c r="L133" i="1"/>
  <c r="N133" i="1"/>
  <c r="P133" i="1"/>
  <c r="R133" i="1"/>
  <c r="T133" i="1"/>
  <c r="V133" i="1"/>
  <c r="X133" i="1"/>
  <c r="Z133" i="1"/>
  <c r="AB133" i="1"/>
  <c r="AD133" i="1"/>
  <c r="AF133" i="1"/>
  <c r="AJ133" i="1"/>
  <c r="AL133" i="1"/>
  <c r="AN133" i="1"/>
  <c r="AP133" i="1"/>
  <c r="AT133" i="1"/>
  <c r="AV133" i="1"/>
  <c r="AX133" i="1"/>
  <c r="AZ133" i="1"/>
  <c r="BB133" i="1"/>
  <c r="BD133" i="1"/>
  <c r="H25" i="1"/>
  <c r="D320" i="2" l="1"/>
  <c r="J317" i="2"/>
  <c r="V345" i="1"/>
  <c r="AZ345" i="1"/>
  <c r="AJ345" i="1"/>
  <c r="R345" i="1"/>
  <c r="H319" i="2"/>
  <c r="H317" i="2"/>
  <c r="H318" i="2"/>
  <c r="J318" i="2"/>
  <c r="D318" i="2"/>
  <c r="J319" i="2"/>
  <c r="D319" i="2"/>
  <c r="I319" i="2"/>
  <c r="D317" i="2"/>
  <c r="I318" i="2"/>
  <c r="I317" i="2"/>
  <c r="F317" i="2"/>
  <c r="F319" i="2"/>
  <c r="G317" i="2"/>
  <c r="G318" i="2"/>
  <c r="G319" i="2"/>
  <c r="K318" i="2"/>
  <c r="K319" i="2"/>
  <c r="K317" i="2"/>
  <c r="E317" i="2"/>
  <c r="E319" i="2"/>
  <c r="E318" i="2"/>
  <c r="F318" i="2"/>
  <c r="X322" i="1"/>
  <c r="Z322" i="1"/>
  <c r="AF338" i="1"/>
  <c r="AJ338" i="1"/>
  <c r="AL338" i="1"/>
  <c r="AN338" i="1"/>
  <c r="AP338" i="1"/>
  <c r="AT338" i="1"/>
  <c r="AV338" i="1"/>
  <c r="AX338" i="1"/>
  <c r="AZ338" i="1"/>
  <c r="BB338" i="1"/>
  <c r="BD338" i="1"/>
  <c r="Z338" i="1"/>
  <c r="AB338" i="1"/>
  <c r="AD338" i="1"/>
  <c r="T338" i="1"/>
  <c r="V338" i="1"/>
  <c r="X338" i="1"/>
  <c r="F338" i="1"/>
  <c r="H338" i="1"/>
  <c r="L338" i="1"/>
  <c r="N338" i="1"/>
  <c r="P338" i="1"/>
  <c r="R338" i="1"/>
  <c r="Z337" i="1"/>
  <c r="AB337" i="1"/>
  <c r="AD337" i="1"/>
  <c r="AF337" i="1"/>
  <c r="AJ337" i="1"/>
  <c r="AL337" i="1"/>
  <c r="AN337" i="1"/>
  <c r="AP337" i="1"/>
  <c r="AT337" i="1"/>
  <c r="AV337" i="1"/>
  <c r="AX337" i="1"/>
  <c r="AZ337" i="1"/>
  <c r="BB337" i="1"/>
  <c r="BD337" i="1"/>
  <c r="X337" i="1"/>
  <c r="T337" i="1"/>
  <c r="V337" i="1"/>
  <c r="P337" i="1"/>
  <c r="R337" i="1"/>
  <c r="F337" i="1"/>
  <c r="H337" i="1"/>
  <c r="L337" i="1"/>
  <c r="N337" i="1"/>
  <c r="T336" i="1"/>
  <c r="V336" i="1"/>
  <c r="X336" i="1"/>
  <c r="Z336" i="1"/>
  <c r="AB336" i="1"/>
  <c r="AD336" i="1"/>
  <c r="AF336" i="1"/>
  <c r="AJ336" i="1"/>
  <c r="AL336" i="1"/>
  <c r="AN336" i="1"/>
  <c r="AP336" i="1"/>
  <c r="AT336" i="1"/>
  <c r="AV336" i="1"/>
  <c r="AX336" i="1"/>
  <c r="AZ336" i="1"/>
  <c r="BB336" i="1"/>
  <c r="BD336" i="1"/>
  <c r="F336" i="1"/>
  <c r="H336" i="1"/>
  <c r="L336" i="1"/>
  <c r="N336" i="1"/>
  <c r="P336" i="1"/>
  <c r="R336" i="1"/>
  <c r="F335" i="1"/>
  <c r="H335" i="1"/>
  <c r="H345" i="1" s="1"/>
  <c r="L335" i="1"/>
  <c r="L345" i="1" s="1"/>
  <c r="N335" i="1"/>
  <c r="N345" i="1" s="1"/>
  <c r="P335" i="1"/>
  <c r="P345" i="1" s="1"/>
  <c r="R335" i="1"/>
  <c r="T335" i="1"/>
  <c r="T345" i="1" s="1"/>
  <c r="V335" i="1"/>
  <c r="X335" i="1"/>
  <c r="X345" i="1" s="1"/>
  <c r="Z335" i="1"/>
  <c r="Z345" i="1" s="1"/>
  <c r="AB335" i="1"/>
  <c r="AB345" i="1" s="1"/>
  <c r="AD335" i="1"/>
  <c r="AD345" i="1" s="1"/>
  <c r="AF335" i="1"/>
  <c r="AF345" i="1" s="1"/>
  <c r="AJ335" i="1"/>
  <c r="AL335" i="1"/>
  <c r="AL345" i="1" s="1"/>
  <c r="AN335" i="1"/>
  <c r="AN345" i="1" s="1"/>
  <c r="AP335" i="1"/>
  <c r="AP345" i="1" s="1"/>
  <c r="AT335" i="1"/>
  <c r="AT345" i="1" s="1"/>
  <c r="AV335" i="1"/>
  <c r="AV345" i="1" s="1"/>
  <c r="AX335" i="1"/>
  <c r="AX345" i="1" s="1"/>
  <c r="AZ335" i="1"/>
  <c r="BB335" i="1"/>
  <c r="BB345" i="1" s="1"/>
  <c r="BD335" i="1"/>
  <c r="BD345" i="1" s="1"/>
  <c r="D338" i="1"/>
  <c r="D337" i="1"/>
  <c r="D336" i="1"/>
  <c r="D335" i="1"/>
  <c r="AV322" i="1"/>
  <c r="AX322" i="1"/>
  <c r="AZ322" i="1"/>
  <c r="BB322" i="1"/>
  <c r="BD322" i="1"/>
  <c r="AP322" i="1"/>
  <c r="AT322" i="1"/>
  <c r="AL322" i="1"/>
  <c r="AN322" i="1"/>
  <c r="AF322" i="1"/>
  <c r="AJ322" i="1"/>
  <c r="AB322" i="1"/>
  <c r="AD322" i="1"/>
  <c r="N322" i="1"/>
  <c r="P322" i="1"/>
  <c r="R322" i="1"/>
  <c r="T322" i="1"/>
  <c r="V322" i="1"/>
  <c r="F322" i="1"/>
  <c r="H322" i="1"/>
  <c r="L322" i="1"/>
  <c r="D322" i="1"/>
  <c r="AZ321" i="1"/>
  <c r="BB321" i="1"/>
  <c r="BD321" i="1"/>
  <c r="AV321" i="1"/>
  <c r="AX321" i="1"/>
  <c r="AP321" i="1"/>
  <c r="AT321" i="1"/>
  <c r="AN321" i="1"/>
  <c r="AF321" i="1"/>
  <c r="AJ321" i="1"/>
  <c r="AL321" i="1"/>
  <c r="Z321" i="1"/>
  <c r="AB321" i="1"/>
  <c r="AD321" i="1"/>
  <c r="R321" i="1"/>
  <c r="T321" i="1"/>
  <c r="V321" i="1"/>
  <c r="X321" i="1"/>
  <c r="N321" i="1"/>
  <c r="P321" i="1"/>
  <c r="F321" i="1"/>
  <c r="H321" i="1"/>
  <c r="L321" i="1"/>
  <c r="AF320" i="1"/>
  <c r="AJ320" i="1"/>
  <c r="AL320" i="1"/>
  <c r="AN320" i="1"/>
  <c r="AP320" i="1"/>
  <c r="AT320" i="1"/>
  <c r="AV320" i="1"/>
  <c r="AX320" i="1"/>
  <c r="AZ320" i="1"/>
  <c r="BB320" i="1"/>
  <c r="BD320" i="1"/>
  <c r="AB320" i="1"/>
  <c r="AD320" i="1"/>
  <c r="X320" i="1"/>
  <c r="Z320" i="1"/>
  <c r="F320" i="1"/>
  <c r="H320" i="1"/>
  <c r="L320" i="1"/>
  <c r="N320" i="1"/>
  <c r="P320" i="1"/>
  <c r="R320" i="1"/>
  <c r="T320" i="1"/>
  <c r="V320" i="1"/>
  <c r="D320" i="1"/>
  <c r="F224" i="1"/>
  <c r="H224" i="1"/>
  <c r="L224" i="1"/>
  <c r="N224" i="1"/>
  <c r="P224" i="1"/>
  <c r="R224" i="1"/>
  <c r="T224" i="1"/>
  <c r="V224" i="1"/>
  <c r="X224" i="1"/>
  <c r="Z224" i="1"/>
  <c r="AB224" i="1"/>
  <c r="AD224" i="1"/>
  <c r="AF224" i="1"/>
  <c r="AJ224" i="1"/>
  <c r="AL224" i="1"/>
  <c r="AN224" i="1"/>
  <c r="AP224" i="1"/>
  <c r="AT224" i="1"/>
  <c r="AV224" i="1"/>
  <c r="AX224" i="1"/>
  <c r="AZ224" i="1"/>
  <c r="BB224" i="1"/>
  <c r="BD224" i="1"/>
  <c r="D224" i="1"/>
  <c r="X223" i="1"/>
  <c r="Z223" i="1"/>
  <c r="AB223" i="1"/>
  <c r="AD223" i="1"/>
  <c r="AF223" i="1"/>
  <c r="AJ223" i="1"/>
  <c r="AL223" i="1"/>
  <c r="AN223" i="1"/>
  <c r="AP223" i="1"/>
  <c r="AT223" i="1"/>
  <c r="AV223" i="1"/>
  <c r="AX223" i="1"/>
  <c r="AZ223" i="1"/>
  <c r="BB223" i="1"/>
  <c r="BD223" i="1"/>
  <c r="P223" i="1"/>
  <c r="R223" i="1"/>
  <c r="T223" i="1"/>
  <c r="V223" i="1"/>
  <c r="F223" i="1"/>
  <c r="H223" i="1"/>
  <c r="L223" i="1"/>
  <c r="N223" i="1"/>
  <c r="D223" i="1"/>
  <c r="R222" i="1"/>
  <c r="T222" i="1"/>
  <c r="V222" i="1"/>
  <c r="X222" i="1"/>
  <c r="Z222" i="1"/>
  <c r="AB222" i="1"/>
  <c r="AD222" i="1"/>
  <c r="AF222" i="1"/>
  <c r="AJ222" i="1"/>
  <c r="AL222" i="1"/>
  <c r="AN222" i="1"/>
  <c r="AP222" i="1"/>
  <c r="AT222" i="1"/>
  <c r="AV222" i="1"/>
  <c r="AX222" i="1"/>
  <c r="AZ222" i="1"/>
  <c r="BB222" i="1"/>
  <c r="BD222" i="1"/>
  <c r="F222" i="1"/>
  <c r="H222" i="1"/>
  <c r="L222" i="1"/>
  <c r="N222" i="1"/>
  <c r="P222" i="1"/>
  <c r="D222" i="1"/>
  <c r="AV221" i="1"/>
  <c r="AX221" i="1"/>
  <c r="AZ221" i="1"/>
  <c r="BB221" i="1"/>
  <c r="BD221" i="1"/>
  <c r="AB221" i="1"/>
  <c r="AD221" i="1"/>
  <c r="AF221" i="1"/>
  <c r="AJ221" i="1"/>
  <c r="AL221" i="1"/>
  <c r="AN221" i="1"/>
  <c r="AP221" i="1"/>
  <c r="AT221" i="1"/>
  <c r="X221" i="1"/>
  <c r="Z221" i="1"/>
  <c r="F221" i="1"/>
  <c r="H221" i="1"/>
  <c r="L221" i="1"/>
  <c r="N221" i="1"/>
  <c r="P221" i="1"/>
  <c r="R221" i="1"/>
  <c r="T221" i="1"/>
  <c r="V221" i="1"/>
  <c r="D221" i="1"/>
  <c r="AT190" i="1"/>
  <c r="AV190" i="1"/>
  <c r="AX190" i="1"/>
  <c r="AZ190" i="1"/>
  <c r="BB190" i="1"/>
  <c r="BD190" i="1"/>
  <c r="F190" i="1"/>
  <c r="H190" i="1"/>
  <c r="L190" i="1"/>
  <c r="N190" i="1"/>
  <c r="P190" i="1"/>
  <c r="R190" i="1"/>
  <c r="T190" i="1"/>
  <c r="V190" i="1"/>
  <c r="X190" i="1"/>
  <c r="Z190" i="1"/>
  <c r="AB190" i="1"/>
  <c r="AD190" i="1"/>
  <c r="AF190" i="1"/>
  <c r="AJ190" i="1"/>
  <c r="AL190" i="1"/>
  <c r="AN190" i="1"/>
  <c r="AP190" i="1"/>
  <c r="D190" i="1"/>
  <c r="AB189" i="1"/>
  <c r="AD189" i="1"/>
  <c r="AF189" i="1"/>
  <c r="AJ189" i="1"/>
  <c r="AL189" i="1"/>
  <c r="AN189" i="1"/>
  <c r="AP189" i="1"/>
  <c r="AT189" i="1"/>
  <c r="AV189" i="1"/>
  <c r="AX189" i="1"/>
  <c r="AZ189" i="1"/>
  <c r="BB189" i="1"/>
  <c r="BD189" i="1"/>
  <c r="X189" i="1"/>
  <c r="Z189" i="1"/>
  <c r="P189" i="1"/>
  <c r="R189" i="1"/>
  <c r="T189" i="1"/>
  <c r="V189" i="1"/>
  <c r="F189" i="1"/>
  <c r="H189" i="1"/>
  <c r="L189" i="1"/>
  <c r="N189" i="1"/>
  <c r="N188" i="1"/>
  <c r="P188" i="1"/>
  <c r="R188" i="1"/>
  <c r="T188" i="1"/>
  <c r="V188" i="1"/>
  <c r="X188" i="1"/>
  <c r="Z188" i="1"/>
  <c r="AB188" i="1"/>
  <c r="AD188" i="1"/>
  <c r="AF188" i="1"/>
  <c r="AJ188" i="1"/>
  <c r="AL188" i="1"/>
  <c r="AN188" i="1"/>
  <c r="AP188" i="1"/>
  <c r="AT188" i="1"/>
  <c r="AV188" i="1"/>
  <c r="AX188" i="1"/>
  <c r="AZ188" i="1"/>
  <c r="BB188" i="1"/>
  <c r="F188" i="1"/>
  <c r="H188" i="1"/>
  <c r="L188" i="1"/>
  <c r="D188" i="1"/>
  <c r="AP187" i="1"/>
  <c r="AT187" i="1"/>
  <c r="AV187" i="1"/>
  <c r="AX187" i="1"/>
  <c r="AZ187" i="1"/>
  <c r="BB187" i="1"/>
  <c r="BD187" i="1"/>
  <c r="H187" i="1"/>
  <c r="L187" i="1"/>
  <c r="N187" i="1"/>
  <c r="P187" i="1"/>
  <c r="R187" i="1"/>
  <c r="T187" i="1"/>
  <c r="V187" i="1"/>
  <c r="X187" i="1"/>
  <c r="Z187" i="1"/>
  <c r="AB187" i="1"/>
  <c r="AD187" i="1"/>
  <c r="AF187" i="1"/>
  <c r="AJ187" i="1"/>
  <c r="AL187" i="1"/>
  <c r="AN187" i="1"/>
  <c r="D187" i="1"/>
  <c r="F144" i="1"/>
  <c r="H144" i="1"/>
  <c r="L144" i="1"/>
  <c r="N144" i="1"/>
  <c r="P144" i="1"/>
  <c r="R144" i="1"/>
  <c r="T144" i="1"/>
  <c r="V144" i="1"/>
  <c r="X144" i="1"/>
  <c r="Z144" i="1"/>
  <c r="AB144" i="1"/>
  <c r="AD144" i="1"/>
  <c r="AF144" i="1"/>
  <c r="AJ144" i="1"/>
  <c r="AL144" i="1"/>
  <c r="AN144" i="1"/>
  <c r="AP144" i="1"/>
  <c r="AT144" i="1"/>
  <c r="AV144" i="1"/>
  <c r="AX144" i="1"/>
  <c r="AZ144" i="1"/>
  <c r="BB144" i="1"/>
  <c r="BD144" i="1"/>
  <c r="D144" i="1"/>
  <c r="F143" i="1"/>
  <c r="H143" i="1"/>
  <c r="L143" i="1"/>
  <c r="N143" i="1"/>
  <c r="P143" i="1"/>
  <c r="R143" i="1"/>
  <c r="T143" i="1"/>
  <c r="V143" i="1"/>
  <c r="X143" i="1"/>
  <c r="Z143" i="1"/>
  <c r="AB143" i="1"/>
  <c r="AD143" i="1"/>
  <c r="AF143" i="1"/>
  <c r="AJ143" i="1"/>
  <c r="AL143" i="1"/>
  <c r="AN143" i="1"/>
  <c r="AP143" i="1"/>
  <c r="AT143" i="1"/>
  <c r="AV143" i="1"/>
  <c r="AX143" i="1"/>
  <c r="AZ143" i="1"/>
  <c r="BB143" i="1"/>
  <c r="BD143" i="1"/>
  <c r="D143" i="1"/>
  <c r="N142" i="1"/>
  <c r="P142" i="1"/>
  <c r="R142" i="1"/>
  <c r="T142" i="1"/>
  <c r="V142" i="1"/>
  <c r="X142" i="1"/>
  <c r="Z142" i="1"/>
  <c r="AB142" i="1"/>
  <c r="AD142" i="1"/>
  <c r="AF142" i="1"/>
  <c r="AJ142" i="1"/>
  <c r="AL142" i="1"/>
  <c r="AN142" i="1"/>
  <c r="AP142" i="1"/>
  <c r="AT142" i="1"/>
  <c r="AV142" i="1"/>
  <c r="AX142" i="1"/>
  <c r="AZ142" i="1"/>
  <c r="BB142" i="1"/>
  <c r="BD142" i="1"/>
  <c r="F142" i="1"/>
  <c r="H142" i="1"/>
  <c r="L142" i="1"/>
  <c r="D142" i="1"/>
  <c r="P141" i="1"/>
  <c r="R141" i="1"/>
  <c r="T141" i="1"/>
  <c r="V141" i="1"/>
  <c r="X141" i="1"/>
  <c r="Z141" i="1"/>
  <c r="AB141" i="1"/>
  <c r="AD141" i="1"/>
  <c r="AF141" i="1"/>
  <c r="AJ141" i="1"/>
  <c r="AL141" i="1"/>
  <c r="AN141" i="1"/>
  <c r="AP141" i="1"/>
  <c r="AT141" i="1"/>
  <c r="AV141" i="1"/>
  <c r="AX141" i="1"/>
  <c r="AZ141" i="1"/>
  <c r="BB141" i="1"/>
  <c r="BD141" i="1"/>
  <c r="F141" i="1"/>
  <c r="H141" i="1"/>
  <c r="L141" i="1"/>
  <c r="N141" i="1"/>
  <c r="D141" i="1"/>
  <c r="F100" i="1"/>
  <c r="H100" i="1"/>
  <c r="L100" i="1"/>
  <c r="N100" i="1"/>
  <c r="P100" i="1"/>
  <c r="R100" i="1"/>
  <c r="T100" i="1"/>
  <c r="V100" i="1"/>
  <c r="X100" i="1"/>
  <c r="Z100" i="1"/>
  <c r="AB100" i="1"/>
  <c r="AD100" i="1"/>
  <c r="AF100" i="1"/>
  <c r="AJ100" i="1"/>
  <c r="AL100" i="1"/>
  <c r="AN100" i="1"/>
  <c r="AP100" i="1"/>
  <c r="AT100" i="1"/>
  <c r="AV100" i="1"/>
  <c r="AX100" i="1"/>
  <c r="AZ100" i="1"/>
  <c r="BB100" i="1"/>
  <c r="BD100" i="1"/>
  <c r="D100" i="1"/>
  <c r="F99" i="1"/>
  <c r="H99" i="1"/>
  <c r="L99" i="1"/>
  <c r="N99" i="1"/>
  <c r="P99" i="1"/>
  <c r="R99" i="1"/>
  <c r="T99" i="1"/>
  <c r="V99" i="1"/>
  <c r="X99" i="1"/>
  <c r="Z99" i="1"/>
  <c r="AB99" i="1"/>
  <c r="AD99" i="1"/>
  <c r="AF99" i="1"/>
  <c r="AJ99" i="1"/>
  <c r="AL99" i="1"/>
  <c r="AN99" i="1"/>
  <c r="AP99" i="1"/>
  <c r="AT99" i="1"/>
  <c r="AV99" i="1"/>
  <c r="AX99" i="1"/>
  <c r="AZ99" i="1"/>
  <c r="BB99" i="1"/>
  <c r="BD99" i="1"/>
  <c r="D99" i="1"/>
  <c r="AZ98" i="1"/>
  <c r="BB98" i="1"/>
  <c r="BD98" i="1"/>
  <c r="D98" i="1"/>
  <c r="F98" i="1"/>
  <c r="H98" i="1"/>
  <c r="L98" i="1"/>
  <c r="N98" i="1"/>
  <c r="P98" i="1"/>
  <c r="R98" i="1"/>
  <c r="T98" i="1"/>
  <c r="V98" i="1"/>
  <c r="X98" i="1"/>
  <c r="Z98" i="1"/>
  <c r="AB98" i="1"/>
  <c r="AD98" i="1"/>
  <c r="AF98" i="1"/>
  <c r="AJ98" i="1"/>
  <c r="AL98" i="1"/>
  <c r="AN98" i="1"/>
  <c r="AP98" i="1"/>
  <c r="AT98" i="1"/>
  <c r="AV98" i="1"/>
  <c r="AX98" i="1"/>
  <c r="AX97" i="1"/>
  <c r="AZ97" i="1"/>
  <c r="BB97" i="1"/>
  <c r="BD97" i="1"/>
  <c r="T97" i="1"/>
  <c r="V97" i="1"/>
  <c r="X97" i="1"/>
  <c r="Z97" i="1"/>
  <c r="AB97" i="1"/>
  <c r="AD97" i="1"/>
  <c r="AF97" i="1"/>
  <c r="AJ97" i="1"/>
  <c r="AL97" i="1"/>
  <c r="AN97" i="1"/>
  <c r="AP97" i="1"/>
  <c r="AT97" i="1"/>
  <c r="AV97" i="1"/>
  <c r="F97" i="1"/>
  <c r="H97" i="1"/>
  <c r="L97" i="1"/>
  <c r="N97" i="1"/>
  <c r="P97" i="1"/>
  <c r="R97" i="1"/>
  <c r="D97" i="1"/>
  <c r="AV58" i="1"/>
  <c r="AX58" i="1"/>
  <c r="AZ58" i="1"/>
  <c r="BB58" i="1"/>
  <c r="BD58" i="1"/>
  <c r="X58" i="1"/>
  <c r="Z58" i="1"/>
  <c r="AB58" i="1"/>
  <c r="AD58" i="1"/>
  <c r="AF58" i="1"/>
  <c r="AJ58" i="1"/>
  <c r="AL58" i="1"/>
  <c r="AN58" i="1"/>
  <c r="AP58" i="1"/>
  <c r="AT58" i="1"/>
  <c r="N58" i="1"/>
  <c r="P58" i="1"/>
  <c r="R58" i="1"/>
  <c r="T58" i="1"/>
  <c r="V58" i="1"/>
  <c r="F58" i="1"/>
  <c r="D57" i="1"/>
  <c r="AN57" i="1"/>
  <c r="AP57" i="1"/>
  <c r="AT57" i="1"/>
  <c r="AV57" i="1"/>
  <c r="AX57" i="1"/>
  <c r="AZ57" i="1"/>
  <c r="BB57" i="1"/>
  <c r="BD57" i="1"/>
  <c r="AL57" i="1"/>
  <c r="AJ57" i="1"/>
  <c r="AD57" i="1"/>
  <c r="AF57" i="1"/>
  <c r="AB57" i="1"/>
  <c r="X57" i="1"/>
  <c r="Z57" i="1"/>
  <c r="N57" i="1"/>
  <c r="P57" i="1"/>
  <c r="R57" i="1"/>
  <c r="T57" i="1"/>
  <c r="V57" i="1"/>
  <c r="F57" i="1"/>
  <c r="H57" i="1"/>
  <c r="L57" i="1"/>
  <c r="BD56" i="1"/>
  <c r="AV56" i="1"/>
  <c r="AX56" i="1"/>
  <c r="AZ56" i="1"/>
  <c r="BB56" i="1"/>
  <c r="AN56" i="1"/>
  <c r="AP56" i="1"/>
  <c r="AT56" i="1"/>
  <c r="AJ56" i="1"/>
  <c r="AL56" i="1"/>
  <c r="X56" i="1"/>
  <c r="Z56" i="1"/>
  <c r="AB56" i="1"/>
  <c r="AD56" i="1"/>
  <c r="AF56" i="1"/>
  <c r="N56" i="1"/>
  <c r="P56" i="1"/>
  <c r="R56" i="1"/>
  <c r="T56" i="1"/>
  <c r="V56" i="1"/>
  <c r="L56" i="1"/>
  <c r="F56" i="1"/>
  <c r="H56" i="1"/>
  <c r="D56" i="1"/>
  <c r="AV55" i="1"/>
  <c r="AX55" i="1"/>
  <c r="AZ55" i="1"/>
  <c r="BB55" i="1"/>
  <c r="BD55" i="1"/>
  <c r="X55" i="1"/>
  <c r="Z55" i="1"/>
  <c r="AB55" i="1"/>
  <c r="AD55" i="1"/>
  <c r="AF55" i="1"/>
  <c r="AJ55" i="1"/>
  <c r="AL55" i="1"/>
  <c r="AN55" i="1"/>
  <c r="AP55" i="1"/>
  <c r="AT55" i="1"/>
  <c r="F55" i="1"/>
  <c r="H55" i="1"/>
  <c r="L55" i="1"/>
  <c r="N55" i="1"/>
  <c r="P55" i="1"/>
  <c r="R55" i="1"/>
  <c r="T55" i="1"/>
  <c r="V55" i="1"/>
  <c r="D55" i="1"/>
  <c r="P38" i="1"/>
  <c r="R38" i="1"/>
  <c r="T38" i="1"/>
  <c r="V38" i="1"/>
  <c r="X38" i="1"/>
  <c r="Z38" i="1"/>
  <c r="AB38" i="1"/>
  <c r="AD38" i="1"/>
  <c r="AF38" i="1"/>
  <c r="AJ38" i="1"/>
  <c r="AL38" i="1"/>
  <c r="AN38" i="1"/>
  <c r="AP38" i="1"/>
  <c r="AT38" i="1"/>
  <c r="AV38" i="1"/>
  <c r="AX38" i="1"/>
  <c r="AZ38" i="1"/>
  <c r="BB38" i="1"/>
  <c r="BD38" i="1"/>
  <c r="F38" i="1"/>
  <c r="H38" i="1"/>
  <c r="L38" i="1"/>
  <c r="N38" i="1"/>
  <c r="D38" i="1"/>
  <c r="F37" i="1"/>
  <c r="H37" i="1"/>
  <c r="L37" i="1"/>
  <c r="N37" i="1"/>
  <c r="P37" i="1"/>
  <c r="R37" i="1"/>
  <c r="T37" i="1"/>
  <c r="V37" i="1"/>
  <c r="X37" i="1"/>
  <c r="Z37" i="1"/>
  <c r="AB37" i="1"/>
  <c r="AD37" i="1"/>
  <c r="AF37" i="1"/>
  <c r="AJ37" i="1"/>
  <c r="AL37" i="1"/>
  <c r="AN37" i="1"/>
  <c r="AP37" i="1"/>
  <c r="AT37" i="1"/>
  <c r="AV37" i="1"/>
  <c r="AX37" i="1"/>
  <c r="AZ37" i="1"/>
  <c r="BB37" i="1"/>
  <c r="BD37" i="1"/>
  <c r="D37" i="1"/>
  <c r="V36" i="1"/>
  <c r="X36" i="1"/>
  <c r="Z36" i="1"/>
  <c r="AB36" i="1"/>
  <c r="AD36" i="1"/>
  <c r="AF36" i="1"/>
  <c r="AJ36" i="1"/>
  <c r="AL36" i="1"/>
  <c r="AN36" i="1"/>
  <c r="AP36" i="1"/>
  <c r="AT36" i="1"/>
  <c r="AV36" i="1"/>
  <c r="AX36" i="1"/>
  <c r="AZ36" i="1"/>
  <c r="BB36" i="1"/>
  <c r="BD36" i="1"/>
  <c r="F36" i="1"/>
  <c r="H36" i="1"/>
  <c r="L36" i="1"/>
  <c r="N36" i="1"/>
  <c r="P36" i="1"/>
  <c r="R36" i="1"/>
  <c r="T36" i="1"/>
  <c r="D36" i="1"/>
  <c r="T35" i="1"/>
  <c r="V35" i="1"/>
  <c r="X35" i="1"/>
  <c r="Z35" i="1"/>
  <c r="AB35" i="1"/>
  <c r="AD35" i="1"/>
  <c r="AF35" i="1"/>
  <c r="AJ35" i="1"/>
  <c r="AL35" i="1"/>
  <c r="AN35" i="1"/>
  <c r="AP35" i="1"/>
  <c r="AT35" i="1"/>
  <c r="AV35" i="1"/>
  <c r="AX35" i="1"/>
  <c r="AZ35" i="1"/>
  <c r="BB35" i="1"/>
  <c r="BD35" i="1"/>
  <c r="F35" i="1"/>
  <c r="H35" i="1"/>
  <c r="L35" i="1"/>
  <c r="N35" i="1"/>
  <c r="P35" i="1"/>
  <c r="R35" i="1"/>
  <c r="D35" i="1"/>
  <c r="F26" i="1"/>
  <c r="H26" i="1"/>
  <c r="L26" i="1"/>
  <c r="N26" i="1"/>
  <c r="P26" i="1"/>
  <c r="R26" i="1"/>
  <c r="T26" i="1"/>
  <c r="V26" i="1"/>
  <c r="X26" i="1"/>
  <c r="Z26" i="1"/>
  <c r="AB26" i="1"/>
  <c r="AD26" i="1"/>
  <c r="AF26" i="1"/>
  <c r="AJ26" i="1"/>
  <c r="AL26" i="1"/>
  <c r="AN26" i="1"/>
  <c r="AP26" i="1"/>
  <c r="AT26" i="1"/>
  <c r="AV26" i="1"/>
  <c r="AX26" i="1"/>
  <c r="AZ26" i="1"/>
  <c r="BB26" i="1"/>
  <c r="BD26" i="1"/>
  <c r="N25" i="1"/>
  <c r="P25" i="1"/>
  <c r="R25" i="1"/>
  <c r="T25" i="1"/>
  <c r="V25" i="1"/>
  <c r="X25" i="1"/>
  <c r="Z25" i="1"/>
  <c r="AB25" i="1"/>
  <c r="AD25" i="1"/>
  <c r="AF25" i="1"/>
  <c r="AJ25" i="1"/>
  <c r="AL25" i="1"/>
  <c r="AN25" i="1"/>
  <c r="AP25" i="1"/>
  <c r="AT25" i="1"/>
  <c r="AV25" i="1"/>
  <c r="AX25" i="1"/>
  <c r="AZ25" i="1"/>
  <c r="BB25" i="1"/>
  <c r="BD25" i="1"/>
  <c r="F25" i="1"/>
  <c r="L25" i="1"/>
  <c r="N24" i="1"/>
  <c r="P24" i="1"/>
  <c r="R24" i="1"/>
  <c r="T24" i="1"/>
  <c r="V24" i="1"/>
  <c r="X24" i="1"/>
  <c r="Z24" i="1"/>
  <c r="AB24" i="1"/>
  <c r="AD24" i="1"/>
  <c r="AF24" i="1"/>
  <c r="AJ24" i="1"/>
  <c r="AL24" i="1"/>
  <c r="AN24" i="1"/>
  <c r="AP24" i="1"/>
  <c r="AT24" i="1"/>
  <c r="AV24" i="1"/>
  <c r="AX24" i="1"/>
  <c r="AZ24" i="1"/>
  <c r="BB24" i="1"/>
  <c r="BD24" i="1"/>
  <c r="F24" i="1"/>
  <c r="H24" i="1"/>
  <c r="L24" i="1"/>
  <c r="P23" i="1"/>
  <c r="R23" i="1"/>
  <c r="T23" i="1"/>
  <c r="V23" i="1"/>
  <c r="X23" i="1"/>
  <c r="Z23" i="1"/>
  <c r="AB23" i="1"/>
  <c r="AD23" i="1"/>
  <c r="AF23" i="1"/>
  <c r="AJ23" i="1"/>
  <c r="AL23" i="1"/>
  <c r="AN23" i="1"/>
  <c r="AP23" i="1"/>
  <c r="AT23" i="1"/>
  <c r="AV23" i="1"/>
  <c r="AX23" i="1"/>
  <c r="AZ23" i="1"/>
  <c r="BB23" i="1"/>
  <c r="BD23" i="1"/>
  <c r="N23" i="1"/>
  <c r="H23" i="1"/>
  <c r="L23" i="1"/>
  <c r="F23" i="1"/>
  <c r="D25" i="1"/>
  <c r="D24" i="1"/>
  <c r="D23" i="1"/>
  <c r="BB341" i="1" l="1"/>
  <c r="AF341" i="1"/>
  <c r="T342" i="1"/>
  <c r="N341" i="1"/>
  <c r="AX341" i="1"/>
  <c r="AN341" i="1"/>
  <c r="AD341" i="1"/>
  <c r="V341" i="1"/>
  <c r="L342" i="1"/>
  <c r="BB342" i="1"/>
  <c r="AT342" i="1"/>
  <c r="AJ342" i="1"/>
  <c r="Z342" i="1"/>
  <c r="R342" i="1"/>
  <c r="AN342" i="1"/>
  <c r="AX342" i="1"/>
  <c r="AD342" i="1"/>
  <c r="F341" i="1"/>
  <c r="T341" i="1"/>
  <c r="H342" i="1"/>
  <c r="AZ342" i="1"/>
  <c r="AP342" i="1"/>
  <c r="AF342" i="1"/>
  <c r="X342" i="1"/>
  <c r="P342" i="1"/>
  <c r="AT341" i="1"/>
  <c r="AJ341" i="1"/>
  <c r="Z341" i="1"/>
  <c r="R341" i="1"/>
  <c r="F342" i="1"/>
  <c r="V342" i="1"/>
  <c r="N342" i="1"/>
  <c r="AZ341" i="1"/>
  <c r="P341" i="1"/>
  <c r="BD342" i="1"/>
  <c r="AV342" i="1"/>
  <c r="AL342" i="1"/>
  <c r="AB342" i="1"/>
  <c r="BD341" i="1"/>
  <c r="AV341" i="1"/>
  <c r="AL341" i="1"/>
  <c r="AB341" i="1"/>
  <c r="L341" i="1"/>
  <c r="AP341" i="1"/>
  <c r="X341" i="1"/>
  <c r="H341" i="1"/>
  <c r="D341" i="1"/>
  <c r="BB344" i="1"/>
  <c r="AT344" i="1"/>
  <c r="Z344" i="1"/>
  <c r="H344" i="1"/>
  <c r="AZ344" i="1"/>
  <c r="AP344" i="1"/>
  <c r="AF344" i="1"/>
  <c r="X344" i="1"/>
  <c r="P344" i="1"/>
  <c r="N344" i="1"/>
  <c r="BD343" i="1"/>
  <c r="AV343" i="1"/>
  <c r="AL343" i="1"/>
  <c r="AB343" i="1"/>
  <c r="D344" i="1"/>
  <c r="D343" i="1"/>
  <c r="F344" i="1"/>
  <c r="AX344" i="1"/>
  <c r="AN344" i="1"/>
  <c r="AD344" i="1"/>
  <c r="V344" i="1"/>
  <c r="T343" i="1"/>
  <c r="AT343" i="1"/>
  <c r="R344" i="1"/>
  <c r="AJ344" i="1"/>
  <c r="X343" i="1"/>
  <c r="P343" i="1"/>
  <c r="N343" i="1"/>
  <c r="T344" i="1"/>
  <c r="BD344" i="1"/>
  <c r="AV344" i="1"/>
  <c r="AL344" i="1"/>
  <c r="AB344" i="1"/>
  <c r="L344" i="1"/>
  <c r="L343" i="1"/>
  <c r="BB343" i="1"/>
  <c r="AJ343" i="1"/>
  <c r="Z343" i="1"/>
  <c r="R343" i="1"/>
  <c r="H343" i="1"/>
  <c r="AZ343" i="1"/>
  <c r="AP343" i="1"/>
  <c r="AF343" i="1"/>
  <c r="AD343" i="1"/>
  <c r="V343" i="1"/>
  <c r="F343" i="1"/>
  <c r="AX343" i="1"/>
  <c r="AN343" i="1"/>
  <c r="D342" i="1"/>
</calcChain>
</file>

<file path=xl/sharedStrings.xml><?xml version="1.0" encoding="utf-8"?>
<sst xmlns="http://schemas.openxmlformats.org/spreadsheetml/2006/main" count="8385" uniqueCount="8193">
  <si>
    <r>
      <rPr>
        <sz val="8"/>
        <rFont val="Arial"/>
        <family val="2"/>
      </rPr>
      <t>-</t>
    </r>
  </si>
  <si>
    <r>
      <rPr>
        <sz val="8"/>
        <rFont val="Arial"/>
        <family val="2"/>
      </rPr>
      <t>ø</t>
    </r>
  </si>
  <si>
    <r>
      <rPr>
        <vertAlign val="superscript"/>
        <sz val="8"/>
        <rFont val="Arial"/>
        <family val="2"/>
      </rPr>
      <t>(ب)</t>
    </r>
  </si>
  <si>
    <r>
      <rPr>
        <i/>
        <sz val="10"/>
        <color rgb="FFB76285"/>
        <rFont val="Calibri"/>
        <family val="2"/>
      </rPr>
      <t>مستحضرات الإيفيدرين (بالوحدة)</t>
    </r>
  </si>
  <si>
    <r>
      <rPr>
        <i/>
        <sz val="10"/>
        <color rgb="FFB76285"/>
        <rFont val="Calibri"/>
        <family val="2"/>
      </rPr>
      <t>مستحضرات السودوإيفيدرين (بالوحدة)</t>
    </r>
  </si>
  <si>
    <r>
      <rPr>
        <i/>
        <sz val="9"/>
        <rFont val="Calibri"/>
        <family val="2"/>
      </rPr>
      <t>الصين، منطقة هونغ كونغ الإدارية الخاصة</t>
    </r>
  </si>
  <si>
    <r>
      <rPr>
        <sz val="8"/>
        <color indexed="62"/>
        <rFont val="Arial"/>
        <family val="2"/>
      </rPr>
      <t>1 091 435</t>
    </r>
  </si>
  <si>
    <r>
      <rPr>
        <sz val="8"/>
        <color indexed="62"/>
        <rFont val="Arial"/>
        <family val="2"/>
      </rPr>
      <t>1 501 098</t>
    </r>
  </si>
  <si>
    <r>
      <rPr>
        <sz val="8"/>
        <color indexed="62"/>
        <rFont val="Arial"/>
        <family val="2"/>
      </rPr>
      <t>1 560 719</t>
    </r>
  </si>
  <si>
    <r>
      <rPr>
        <sz val="8"/>
        <color indexed="62"/>
        <rFont val="Arial"/>
        <family val="2"/>
      </rPr>
      <t>3 235 475</t>
    </r>
  </si>
  <si>
    <r>
      <rPr>
        <sz val="8"/>
        <color indexed="62"/>
        <rFont val="Arial"/>
        <family val="2"/>
      </rPr>
      <t>1 055 177</t>
    </r>
  </si>
  <si>
    <r>
      <rPr>
        <b/>
        <sz val="8"/>
        <color indexed="62"/>
        <rFont val="Arial"/>
        <family val="2"/>
      </rPr>
      <t>1 671 243</t>
    </r>
  </si>
  <si>
    <r>
      <rPr>
        <sz val="8"/>
        <color indexed="62"/>
        <rFont val="Arial"/>
        <family val="2"/>
      </rPr>
      <t>2 280 230</t>
    </r>
  </si>
  <si>
    <r>
      <rPr>
        <sz val="8"/>
        <color indexed="62"/>
        <rFont val="Arial"/>
        <family val="2"/>
      </rPr>
      <t>1 005 863</t>
    </r>
  </si>
  <si>
    <r>
      <rPr>
        <sz val="8"/>
        <rFont val="Arial"/>
        <family val="2"/>
      </rPr>
      <t>2 639 870</t>
    </r>
  </si>
  <si>
    <r>
      <rPr>
        <sz val="8"/>
        <color indexed="62"/>
        <rFont val="Arial"/>
        <family val="2"/>
      </rPr>
      <t xml:space="preserve"> </t>
    </r>
  </si>
  <si>
    <t/>
  </si>
  <si>
    <r>
      <rPr>
        <sz val="8"/>
        <rFont val="Arial"/>
        <family val="2"/>
      </rPr>
      <t xml:space="preserve">(أ)   لأغراض إحصائية، لا تشمل البيانات المتعلقة بالصين بيانات هونغ كونغ، الصين.
(ب)  اعتبارا من 31 أيار/مايو 2022، استعيض عن اسم "Turkey" في الوثائق الصادرة باللغة الإنكليزية باسم "Türkiye" باعتباره الاسم المختصر المستخدم في الأمم المتحدة. 
(ج)  اعتبارا من 14 شباط/فبراير 2019، استعيض عن اسم "جمهورية مقدونيا اليوغوسلافية سابقا" باسم "مقدونيا الشمالية" باعتباره الاسم المختصر المستخدم في الأمم المتحدة.
(د)  اعتبارا من 3 آذار/مارس 2023، استعيض عن اسم "هولندا" باسم "هولندا (مملكة-)" باعتباره الاسم المختصر المستخدم في الأمم المتحدة. 
</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</si>
  <si>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</si>
  <si>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</si>
  <si>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</si>
  <si>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</si>
  <si>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</si>
  <si>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</si>
  <si>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</si>
  <si>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</si>
  <si>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</si>
  <si>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</si>
  <si>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</si>
  <si>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</si>
  <si>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</si>
  <si>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</si>
  <si>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</si>
  <si>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</si>
  <si>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</si>
  <si>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</si>
  <si>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</si>
  <si>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</si>
  <si>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</si>
  <si>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</si>
  <si>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</si>
  <si>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</si>
  <si>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</si>
  <si>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</si>
  <si>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</si>
  <si>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</si>
  <si>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</si>
  <si>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</si>
  <si>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</si>
  <si>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</si>
  <si>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</si>
  <si>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</si>
  <si>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</si>
  <si>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</si>
  <si>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</si>
  <si>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</si>
  <si>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</si>
  <si>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</si>
  <si>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</si>
  <si>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</si>
  <si>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</si>
  <si>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</si>
  <si>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</si>
  <si>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</si>
  <si>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</si>
  <si>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</si>
  <si>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</si>
  <si>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</si>
  <si>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</si>
  <si>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</si>
  <si>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</si>
  <si>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</si>
  <si>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</si>
  <si>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</si>
  <si>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</si>
  <si>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</si>
  <si>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</si>
  <si>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</si>
  <si>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</si>
  <si>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</si>
  <si>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</si>
  <si>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</si>
  <si>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</si>
  <si>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</si>
  <si>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</si>
  <si>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</si>
  <si>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</si>
  <si>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</si>
  <si>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</si>
  <si>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</si>
  <si>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</si>
  <si>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</si>
  <si>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</si>
  <si>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</si>
  <si>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</si>
  <si>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</si>
  <si>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</si>
  <si>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</si>
  <si>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</si>
  <si>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</si>
  <si>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</si>
  <si>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</si>
  <si>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</si>
  <si>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</si>
  <si>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</si>
  <si>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</si>
  <si>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</si>
  <si>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</si>
  <si>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</si>
  <si>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</si>
  <si>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</si>
  <si>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</si>
  <si>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</si>
  <si>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</si>
  <si>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</si>
  <si>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</si>
  <si>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</si>
  <si>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</si>
  <si>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</si>
  <si>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</si>
  <si>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</si>
  <si>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</si>
  <si>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</si>
  <si>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</si>
  <si>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</si>
  <si>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</si>
  <si>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</si>
  <si>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</si>
  <si>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</si>
  <si>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</si>
  <si>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</si>
  <si>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</si>
  <si>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</si>
  <si>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</si>
  <si>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</si>
  <si>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</si>
  <si>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</si>
  <si>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</si>
  <si>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</si>
  <si>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</si>
  <si>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</si>
  <si>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</si>
  <si>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</si>
  <si>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</si>
  <si>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</si>
  <si>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</si>
  <si>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</si>
  <si>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</si>
  <si>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</si>
  <si>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</si>
  <si>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</si>
  <si>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</si>
  <si>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</si>
  <si>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</si>
  <si>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</si>
  <si>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</si>
  <si>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</si>
  <si>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</si>
  <si>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</si>
  <si>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</si>
  <si>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</si>
  <si>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</si>
  <si>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</si>
  <si>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</si>
  <si>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</si>
  <si>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</si>
  <si>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</si>
  <si>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</si>
  <si>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</si>
  <si>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</si>
  <si>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</si>
  <si>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</si>
  <si>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</si>
  <si>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</si>
  <si>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</si>
  <si>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</si>
  <si>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</si>
  <si>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</si>
  <si>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</si>
  <si>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</si>
  <si>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</si>
  <si>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</si>
  <si>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</si>
  <si>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</si>
  <si>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</si>
  <si>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</si>
  <si>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</si>
  <si>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</si>
  <si>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</si>
  <si>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</si>
  <si>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</si>
  <si>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</si>
  <si>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</si>
  <si>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</si>
  <si>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</si>
  <si>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</si>
  <si>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</si>
  <si>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</si>
  <si>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</si>
  <si>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</si>
  <si>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</si>
  <si>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</si>
  <si>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</si>
  <si>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</si>
  <si>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</si>
  <si>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</si>
  <si>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</si>
  <si>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</si>
  <si>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</si>
  <si>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</si>
  <si>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</si>
  <si>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</si>
  <si>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</si>
  <si>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</si>
  <si>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</si>
  <si>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</si>
  <si>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</si>
  <si>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</si>
  <si>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</si>
  <si>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</si>
  <si>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</si>
  <si>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</si>
  <si>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</si>
  <si>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</si>
  <si>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</si>
  <si>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</si>
  <si>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</si>
  <si>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</si>
  <si>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</si>
  <si>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</si>
  <si>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</si>
  <si>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</si>
  <si>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</si>
  <si>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</si>
  <si>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</si>
  <si>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</si>
  <si>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</si>
  <si>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</si>
  <si>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</si>
  <si>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</si>
  <si>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</si>
  <si>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</si>
  <si>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</si>
  <si>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</si>
  <si>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</si>
  <si>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</si>
  <si>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</si>
  <si>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</si>
  <si>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</si>
  <si>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</si>
  <si>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</si>
  <si>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</si>
  <si>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</si>
  <si>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</si>
  <si>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</si>
  <si>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</si>
  <si>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</si>
  <si>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</si>
  <si>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</si>
  <si>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</si>
  <si>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</si>
  <si>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</si>
  <si>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</si>
  <si>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</si>
  <si>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</si>
  <si>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</si>
  <si>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</si>
  <si>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</si>
  <si>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</si>
  <si>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</si>
  <si>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</si>
  <si>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</si>
  <si>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</si>
  <si>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</si>
  <si>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</si>
  <si>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</si>
  <si>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</si>
  <si>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</si>
  <si>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</si>
  <si>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</si>
  <si>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</si>
  <si>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</si>
  <si>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</si>
  <si>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</si>
  <si>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</si>
  <si>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</si>
  <si>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</si>
  <si>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</si>
  <si>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</si>
  <si>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</si>
  <si>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</si>
  <si>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</si>
  <si>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</si>
  <si>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</si>
  <si>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</si>
  <si>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</si>
  <si>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</si>
  <si>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</si>
  <si>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</si>
  <si>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</si>
  <si>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</si>
  <si>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</si>
  <si>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</si>
  <si>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</si>
  <si>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</si>
  <si>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</si>
  <si>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</si>
  <si>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</si>
  <si>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</si>
  <si>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</si>
  <si>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</si>
  <si>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</si>
  <si>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</si>
  <si>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</si>
  <si>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</si>
  <si>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</si>
  <si>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</si>
  <si>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</si>
  <si>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</si>
  <si>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</si>
  <si>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</si>
  <si>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</si>
  <si>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</si>
  <si>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</si>
  <si>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</si>
  <si>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</si>
  <si>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</si>
  <si>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</si>
  <si>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</si>
  <si>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</si>
  <si>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</si>
  <si>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</si>
  <si>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</si>
  <si>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</si>
  <si>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</si>
  <si>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</si>
  <si>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</si>
  <si>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</si>
  <si>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</si>
  <si>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</si>
  <si>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</si>
  <si>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</si>
  <si>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</si>
  <si>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</si>
  <si>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</si>
  <si>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</si>
  <si>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</si>
  <si>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</si>
  <si>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</si>
  <si>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</si>
  <si>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</si>
  <si>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</si>
  <si>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</si>
  <si>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</si>
  <si>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</si>
  <si>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</si>
  <si>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</si>
  <si>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</si>
  <si>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</si>
  <si>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</si>
  <si>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</si>
  <si>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</si>
  <si>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</si>
  <si>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</si>
  <si>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</si>
  <si>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</si>
  <si>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</si>
  <si>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</si>
  <si>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</si>
  <si>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</si>
  <si>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</si>
  <si>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</si>
  <si>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</si>
  <si>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</si>
  <si>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</si>
  <si>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</si>
  <si>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</si>
  <si>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</si>
  <si>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</si>
  <si>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</si>
  <si>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</si>
  <si>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</si>
  <si>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</si>
  <si>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</si>
  <si>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</si>
  <si>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</si>
  <si>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</si>
  <si>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</si>
  <si>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</si>
  <si>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</si>
  <si>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</si>
  <si>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</si>
  <si>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</si>
  <si>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</si>
  <si>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</si>
  <si>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</si>
  <si>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</si>
  <si>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</si>
  <si>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</si>
  <si>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</si>
  <si>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</si>
  <si>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</si>
  <si>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</si>
  <si>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</si>
  <si>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</si>
  <si>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</si>
  <si>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</si>
  <si>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</si>
  <si>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</si>
  <si>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</si>
  <si>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</si>
  <si>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</si>
  <si>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</si>
  <si>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</si>
  <si>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</si>
  <si>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</si>
  <si>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</si>
  <si>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</si>
  <si>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</si>
  <si>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</si>
  <si>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</si>
  <si>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</si>
  <si>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</si>
  <si>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</si>
  <si>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</si>
  <si>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</si>
  <si>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</si>
  <si>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</si>
  <si>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</si>
  <si>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</si>
  <si>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</si>
  <si>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</si>
  <si>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</si>
  <si>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</si>
  <si>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</si>
  <si>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</si>
  <si>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</si>
  <si>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</si>
  <si>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</si>
  <si>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</si>
  <si>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</si>
  <si>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</si>
  <si>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</si>
  <si>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</si>
  <si>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</si>
  <si>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</si>
  <si>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</si>
  <si>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</si>
  <si>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</si>
  <si>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</si>
  <si>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</si>
  <si>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</si>
  <si>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</si>
  <si>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</si>
  <si>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</si>
  <si>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</si>
  <si>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</si>
  <si>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</si>
  <si>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</si>
  <si>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</si>
  <si>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</si>
  <si>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</si>
  <si>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</si>
  <si>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</si>
  <si>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</si>
  <si>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</si>
  <si>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</si>
  <si>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</si>
  <si>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</si>
  <si>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</si>
  <si>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</si>
  <si>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</si>
  <si>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</si>
  <si>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</si>
  <si>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</si>
  <si>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</si>
  <si>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</si>
  <si>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</si>
  <si>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</si>
  <si>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</si>
  <si>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</si>
  <si>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</si>
  <si>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</si>
  <si>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</si>
  <si>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</si>
  <si>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</si>
  <si>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</si>
  <si>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</si>
  <si>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</si>
  <si>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</si>
  <si>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</si>
  <si>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</si>
  <si>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</si>
  <si>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</si>
  <si>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</si>
  <si>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</si>
  <si>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</si>
  <si>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</si>
  <si>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</si>
  <si>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</si>
  <si>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</si>
  <si>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</si>
  <si>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</si>
  <si>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</si>
  <si>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</si>
  <si>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</si>
  <si>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</si>
  <si>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</si>
  <si>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</si>
  <si>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</si>
  <si>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</si>
  <si>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</si>
  <si>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</si>
  <si>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</si>
  <si>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</si>
  <si>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</si>
  <si>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</si>
  <si>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</si>
  <si>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</si>
  <si>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</si>
  <si>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</si>
  <si>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</si>
  <si>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</si>
  <si>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</si>
  <si>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</si>
  <si>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</si>
  <si>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</si>
  <si>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</si>
  <si>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</si>
  <si>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</si>
  <si>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</si>
  <si>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</si>
  <si>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</si>
  <si>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</si>
  <si>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</si>
  <si>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</si>
  <si>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</si>
  <si>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</si>
  <si>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</si>
  <si>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</si>
  <si>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</si>
  <si>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</si>
  <si>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</si>
  <si>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</si>
  <si>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</si>
  <si>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</si>
  <si>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</si>
  <si>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</si>
  <si>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</si>
  <si>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</si>
  <si>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</si>
  <si>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</si>
  <si>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</si>
  <si>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</si>
  <si>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</si>
  <si>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</si>
  <si>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</si>
  <si>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</si>
  <si>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</si>
  <si>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</si>
  <si>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</si>
  <si>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</si>
  <si>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</si>
  <si>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</si>
  <si>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</si>
  <si>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</si>
  <si>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</si>
  <si>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</si>
  <si>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</si>
  <si>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</si>
  <si>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</si>
  <si>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</si>
  <si>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</si>
  <si>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</si>
  <si>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</si>
  <si>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</si>
  <si>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</si>
  <si>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</si>
  <si>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</si>
  <si>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</si>
  <si>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</si>
  <si>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</si>
  <si>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</si>
  <si>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</si>
  <si>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</si>
  <si>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</si>
  <si>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</si>
  <si>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</si>
  <si>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</si>
  <si>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</si>
  <si>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</si>
  <si>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</si>
  <si>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</si>
  <si>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</si>
  <si>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</si>
  <si>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</si>
  <si>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</si>
  <si>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</si>
  <si>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</si>
  <si>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</si>
  <si>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</si>
  <si>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</si>
  <si>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</si>
  <si>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</si>
  <si>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</si>
  <si>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</si>
  <si>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</si>
  <si>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</si>
  <si>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</si>
  <si>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</si>
  <si>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</si>
  <si>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</si>
  <si>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</si>
  <si>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</si>
  <si>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</si>
  <si>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</si>
  <si>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</si>
  <si>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</si>
  <si>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</si>
  <si>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</si>
  <si>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</si>
  <si>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</si>
  <si>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</si>
  <si>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</si>
  <si>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</si>
  <si>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</si>
  <si>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</si>
  <si>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</si>
  <si>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</si>
  <si>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</si>
  <si>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</si>
  <si>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</si>
  <si>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</si>
  <si>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</si>
  <si>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</si>
  <si>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</si>
  <si>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</si>
  <si>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</si>
  <si>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</si>
  <si>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</si>
  <si>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</si>
  <si>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</si>
  <si>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</si>
  <si>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</si>
  <si>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</si>
  <si>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</si>
  <si>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</si>
  <si>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</si>
  <si>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</si>
  <si>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</si>
  <si>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</si>
  <si>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</si>
  <si>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</si>
  <si>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</si>
  <si>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</si>
  <si>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</si>
  <si>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</si>
  <si>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</si>
  <si>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</si>
  <si>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</si>
  <si>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</si>
  <si>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</si>
  <si>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</si>
  <si>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</si>
  <si>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</si>
  <si>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</si>
  <si>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</si>
  <si>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</si>
  <si>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</si>
  <si>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</si>
  <si>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</si>
  <si>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</si>
  <si>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</si>
  <si>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</si>
  <si>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</si>
  <si>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</si>
  <si>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</si>
  <si>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</si>
  <si>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</si>
  <si>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</si>
  <si>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</si>
  <si>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</si>
  <si>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</si>
  <si>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</si>
  <si>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</si>
  <si>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</si>
  <si>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</si>
  <si>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</si>
  <si>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</si>
  <si>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</si>
  <si>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</si>
  <si>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</si>
  <si>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</si>
  <si>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</si>
  <si>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</si>
  <si>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</si>
  <si>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</si>
  <si>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</si>
  <si>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</si>
  <si>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</si>
  <si>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</si>
  <si>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</si>
  <si>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</si>
  <si>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</si>
  <si>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</si>
  <si>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</si>
  <si>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</si>
  <si>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</si>
  <si>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</si>
  <si>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</si>
  <si>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</si>
  <si>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</si>
  <si>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</si>
  <si>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</si>
  <si>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</si>
  <si>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</si>
  <si>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</si>
  <si>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</si>
  <si>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</si>
  <si>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</si>
  <si>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</si>
  <si>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</si>
  <si>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</si>
  <si>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</si>
  <si>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</si>
  <si>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</si>
  <si>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</si>
  <si>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</si>
  <si>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</si>
  <si>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</si>
  <si>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</si>
  <si>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</si>
  <si>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</si>
  <si>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</si>
  <si>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</si>
  <si>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</si>
  <si>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</si>
  <si>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</si>
  <si>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</si>
  <si>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</si>
  <si>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</si>
  <si>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</si>
  <si>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</si>
  <si>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</si>
  <si>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</si>
  <si>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</si>
  <si>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</si>
  <si>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</si>
  <si>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</si>
  <si>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</si>
  <si>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</si>
  <si>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</si>
  <si>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</si>
  <si>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</si>
  <si>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</si>
  <si>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</si>
  <si>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</si>
  <si>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</si>
  <si>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</si>
  <si>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</si>
  <si>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</si>
  <si>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</si>
  <si>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</si>
  <si>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</si>
  <si>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</si>
  <si>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</si>
  <si>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</si>
  <si>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</si>
  <si>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</si>
  <si>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</si>
  <si>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</si>
  <si>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</si>
  <si>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</si>
  <si>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</si>
  <si>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</si>
  <si>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</si>
  <si>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</si>
  <si>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</si>
  <si>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</si>
  <si>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</si>
  <si>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</si>
  <si>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</si>
  <si>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</si>
  <si>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</si>
  <si>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</si>
  <si>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</si>
  <si>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</si>
  <si>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</si>
  <si>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</si>
  <si>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</si>
  <si>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</si>
  <si>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</si>
  <si>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</si>
  <si>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</si>
  <si>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</si>
  <si>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</si>
  <si>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</si>
  <si>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</si>
  <si>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</si>
  <si>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</si>
  <si>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</si>
  <si>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</si>
  <si>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</si>
  <si>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</si>
  <si>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</si>
  <si>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</si>
  <si>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</si>
  <si>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</si>
  <si>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</si>
  <si>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</si>
  <si>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</si>
  <si>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</si>
  <si>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</si>
  <si>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</si>
  <si>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</si>
  <si>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</si>
  <si>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</si>
  <si>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</si>
  <si>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</si>
  <si>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</si>
  <si>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</si>
  <si>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</si>
  <si>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</si>
  <si>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</si>
  <si>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</si>
  <si>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</si>
  <si>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</si>
  <si>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</si>
  <si>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</si>
  <si>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</si>
  <si>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</si>
  <si>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</si>
  <si>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</si>
  <si>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</si>
  <si>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</si>
  <si>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</si>
  <si>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</si>
  <si>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</si>
  <si>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</si>
  <si>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</si>
  <si>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</si>
  <si>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</si>
  <si>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</si>
  <si>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</si>
  <si>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</si>
  <si>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</si>
  <si>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</si>
  <si>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</si>
  <si>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</si>
  <si>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</si>
  <si>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</si>
  <si>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</si>
  <si>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</si>
  <si>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</si>
  <si>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</si>
  <si>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</si>
  <si>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</si>
  <si>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</si>
  <si>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</si>
  <si>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</si>
  <si>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</si>
  <si>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</si>
  <si>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</si>
  <si>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</si>
  <si>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</si>
  <si>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</si>
  <si>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</si>
  <si>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</si>
  <si>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</si>
  <si>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</si>
  <si>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</si>
  <si>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</si>
  <si>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</si>
  <si>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</si>
  <si>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</si>
  <si>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</si>
  <si>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</si>
  <si>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</si>
  <si>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</si>
  <si>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</si>
  <si>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</si>
  <si>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</si>
  <si>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</si>
  <si>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</si>
  <si>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</si>
  <si>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</si>
  <si>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</si>
  <si>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</si>
  <si>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</si>
  <si>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</si>
  <si>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</si>
  <si>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</si>
  <si>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</si>
  <si>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</si>
  <si>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</si>
  <si>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</si>
  <si>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</si>
  <si>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</si>
  <si>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</si>
  <si>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</si>
  <si>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</si>
  <si>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</si>
  <si>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</si>
  <si>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</si>
  <si>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</si>
  <si>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</si>
  <si>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</si>
  <si>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</si>
  <si>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</si>
  <si>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</si>
  <si>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</si>
  <si>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</si>
  <si>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</si>
  <si>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</si>
  <si>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</si>
  <si>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</si>
  <si>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</si>
  <si>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</si>
  <si>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</si>
  <si>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</si>
  <si>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</si>
  <si>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</si>
  <si>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</si>
  <si>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</si>
  <si>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</si>
  <si>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</si>
  <si>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</si>
  <si>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</si>
  <si>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</si>
  <si>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</si>
  <si>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</si>
  <si>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</si>
  <si>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</si>
  <si>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</si>
  <si>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</si>
  <si>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</si>
  <si>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</si>
  <si>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</si>
  <si>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</si>
  <si>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</si>
  <si>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</si>
  <si>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</si>
  <si>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</si>
  <si>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</si>
  <si>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</si>
  <si>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</si>
  <si>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</si>
  <si>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</si>
  <si>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</si>
  <si>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</si>
  <si>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</si>
  <si>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</si>
  <si>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</si>
  <si>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</si>
  <si>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</si>
  <si>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</si>
  <si>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</si>
  <si>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</si>
  <si>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</si>
  <si>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</si>
  <si>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</si>
  <si>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</si>
  <si>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</si>
  <si>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</si>
  <si>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</si>
  <si>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</si>
  <si>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</si>
  <si>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</si>
  <si>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</si>
  <si>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</si>
  <si>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</si>
  <si>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</si>
  <si>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</si>
  <si>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</si>
  <si>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</si>
  <si>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</si>
  <si>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</si>
  <si>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</si>
  <si>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</si>
  <si>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</si>
  <si>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</si>
  <si>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</si>
  <si>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</si>
  <si>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</si>
  <si>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</si>
  <si>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</si>
  <si>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</si>
  <si>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</si>
  <si>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</si>
  <si>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</si>
  <si>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</si>
  <si>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</si>
  <si>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</si>
  <si>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</si>
  <si>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</si>
  <si>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</si>
  <si>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</si>
  <si>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</si>
  <si>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</si>
  <si>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</si>
  <si>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</si>
  <si>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</si>
  <si>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</si>
  <si>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</si>
  <si>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</si>
  <si>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</si>
  <si>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</si>
  <si>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</si>
  <si>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</si>
  <si>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</si>
  <si>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</si>
  <si>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</si>
  <si>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</si>
  <si>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</si>
  <si>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</si>
  <si>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</si>
  <si>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</si>
  <si>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</si>
  <si>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</si>
  <si>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</si>
  <si>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</si>
  <si>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</si>
  <si>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</si>
  <si>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</si>
  <si>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</si>
  <si>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</si>
  <si>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</si>
  <si>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</si>
  <si>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</si>
  <si>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</si>
  <si>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</si>
  <si>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</si>
  <si>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</si>
  <si>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</si>
  <si>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</si>
  <si>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</si>
  <si>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</si>
  <si>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</si>
  <si>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</si>
  <si>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</si>
  <si>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</si>
  <si>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</si>
  <si>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</si>
  <si>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</si>
  <si>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</si>
  <si>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</si>
  <si>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</si>
  <si>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</si>
  <si>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</si>
  <si>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</si>
  <si>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</si>
  <si>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</si>
  <si>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</si>
  <si>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</si>
  <si>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</si>
  <si>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</si>
  <si>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</si>
  <si>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</si>
  <si>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</si>
  <si>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</si>
  <si>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</si>
  <si>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</si>
  <si>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</si>
  <si>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</si>
  <si>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</si>
  <si>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</si>
  <si>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</si>
  <si>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</si>
  <si>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</si>
  <si>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</si>
  <si>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</si>
  <si>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</si>
  <si>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</si>
  <si>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</si>
  <si>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</si>
  <si>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</si>
  <si>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</si>
  <si>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</si>
  <si>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</si>
  <si>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</si>
  <si>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</si>
  <si>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</si>
  <si>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</si>
  <si>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</si>
  <si>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</si>
  <si>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</si>
  <si>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</si>
  <si>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</si>
  <si>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</si>
  <si>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</si>
  <si>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</si>
  <si>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</si>
  <si>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</si>
  <si>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</si>
  <si>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</si>
  <si>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</si>
  <si>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</si>
  <si>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</si>
  <si>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</si>
  <si>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</si>
  <si>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</si>
  <si>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</si>
  <si>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</si>
  <si>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</si>
  <si>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</si>
  <si>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</si>
  <si>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</si>
  <si>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</si>
  <si>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</si>
  <si>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</si>
  <si>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</si>
  <si>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</si>
  <si>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</si>
  <si>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</si>
  <si>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</si>
  <si>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</si>
  <si>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</si>
  <si>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</si>
  <si>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</si>
  <si>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</si>
  <si>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</si>
  <si>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</si>
  <si>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</si>
  <si>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</si>
  <si>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</si>
  <si>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</si>
  <si>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</si>
  <si>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</si>
  <si>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</si>
  <si>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</si>
  <si>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</si>
  <si>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</si>
  <si>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</si>
  <si>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</si>
  <si>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</si>
  <si>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</si>
  <si>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</si>
  <si>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</si>
  <si>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</si>
  <si>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</si>
  <si>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</si>
  <si>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</si>
  <si>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</si>
  <si>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</si>
  <si>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</si>
  <si>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</si>
  <si>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</si>
  <si>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</si>
  <si>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</si>
  <si>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</si>
  <si>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</si>
  <si>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</si>
  <si>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</si>
  <si>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</si>
  <si>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</si>
  <si>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</si>
  <si>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</si>
  <si>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</si>
  <si>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</si>
  <si>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</si>
  <si>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</si>
  <si>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</si>
  <si>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</si>
  <si>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</si>
  <si>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</si>
  <si>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</si>
  <si>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</si>
  <si>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</si>
  <si>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</si>
  <si>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</si>
  <si>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</si>
  <si>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</si>
  <si>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</si>
  <si>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</si>
  <si>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</si>
  <si>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</si>
  <si>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</si>
  <si>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</si>
  <si>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</si>
  <si>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</si>
  <si>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</si>
  <si>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</si>
  <si>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</si>
  <si>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</si>
  <si>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</si>
  <si>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</si>
  <si>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</si>
  <si>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</si>
  <si>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</si>
  <si>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</si>
  <si>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</si>
  <si>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</si>
  <si>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</si>
  <si>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</si>
  <si>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</si>
  <si>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</si>
  <si>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</si>
  <si>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</si>
  <si>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</si>
  <si>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</si>
  <si>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</si>
  <si>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</si>
  <si>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</si>
  <si>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</si>
  <si>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</si>
  <si>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</si>
  <si>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</si>
  <si>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</si>
  <si>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</si>
  <si>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</si>
  <si>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</si>
  <si>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</si>
  <si>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</si>
  <si>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</si>
  <si>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</si>
  <si>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</si>
  <si>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</si>
  <si>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</si>
  <si>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</si>
  <si>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</si>
  <si>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</si>
  <si>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</si>
  <si>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</si>
  <si>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</si>
  <si>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</si>
  <si>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</si>
  <si>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</si>
  <si>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</si>
  <si>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</si>
  <si>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</si>
  <si>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</si>
  <si>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</si>
  <si>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</si>
  <si>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</si>
  <si>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</si>
  <si>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</si>
  <si>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</si>
  <si>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</si>
  <si>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</si>
  <si>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</si>
  <si>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</si>
  <si>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</si>
  <si>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</si>
  <si>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</si>
  <si>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</si>
  <si>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</si>
  <si>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</si>
  <si>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</si>
  <si>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</si>
  <si>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</si>
  <si>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</si>
  <si>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</si>
  <si>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</si>
  <si>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</si>
  <si>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</si>
  <si>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</si>
  <si>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</si>
  <si>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</si>
  <si>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</si>
  <si>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</si>
  <si>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</si>
  <si>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</si>
  <si>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</si>
  <si>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</si>
  <si>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</si>
  <si>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</si>
  <si>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</si>
  <si>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</si>
  <si>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</si>
  <si>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</si>
  <si>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</si>
  <si>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</si>
  <si>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</si>
  <si>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</si>
  <si>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</si>
  <si>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</si>
  <si>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</si>
  <si>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</si>
  <si>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</si>
  <si>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</si>
  <si>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</si>
  <si>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</si>
  <si>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</si>
  <si>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</si>
  <si>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</si>
  <si>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</si>
  <si>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</si>
  <si>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</si>
  <si>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</si>
  <si>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</si>
  <si>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</si>
  <si>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</si>
  <si>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</si>
  <si>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</si>
  <si>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</si>
  <si>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</si>
  <si>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</si>
  <si>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</si>
  <si>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</si>
  <si>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</si>
  <si>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</si>
  <si>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</si>
  <si>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</si>
  <si>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</si>
  <si>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</si>
  <si>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</si>
  <si>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</si>
  <si>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</si>
  <si>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</si>
  <si>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</si>
  <si>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</si>
  <si>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</si>
  <si>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</si>
  <si>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</si>
  <si>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</si>
  <si>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</si>
  <si>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</si>
  <si>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</si>
  <si>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</si>
  <si>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</si>
  <si>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</si>
  <si>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</si>
  <si>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</si>
  <si>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</si>
  <si>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</si>
  <si>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</si>
  <si>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</si>
  <si>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</si>
  <si>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</si>
  <si>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</si>
  <si>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</si>
  <si>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</si>
  <si>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</si>
  <si>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</si>
  <si>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</si>
  <si>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</si>
  <si>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</si>
  <si>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</si>
  <si>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</si>
  <si>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</si>
  <si>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</si>
  <si>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</si>
  <si>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</si>
  <si>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</si>
  <si>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</si>
  <si>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</si>
  <si>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</si>
  <si>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</si>
  <si>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</si>
  <si>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</si>
  <si>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</si>
  <si>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</si>
  <si>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</si>
  <si>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</si>
  <si>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</si>
  <si>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</si>
  <si>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</si>
  <si>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</si>
  <si>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</si>
  <si>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</si>
  <si>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</si>
  <si>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</si>
  <si>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</si>
  <si>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</si>
  <si>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</si>
  <si>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</si>
  <si>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</si>
  <si>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</si>
  <si>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</si>
  <si>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</si>
  <si>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</si>
  <si>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</si>
  <si>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</si>
  <si>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</si>
  <si>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</si>
  <si>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</si>
  <si>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</si>
  <si>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</si>
  <si>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</si>
  <si>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</si>
  <si>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</si>
  <si>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</si>
  <si>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</si>
  <si>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</si>
  <si>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</si>
  <si>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</si>
  <si>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</si>
  <si>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</si>
  <si>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</si>
  <si>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</si>
  <si>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</si>
  <si>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</si>
  <si>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</si>
  <si>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</si>
  <si>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</si>
  <si>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</si>
  <si>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</si>
  <si>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</si>
  <si>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</si>
  <si>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</si>
  <si>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</si>
  <si>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</si>
  <si>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</si>
  <si>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</si>
  <si>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</si>
  <si>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</si>
  <si>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</si>
  <si>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</si>
  <si>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</si>
  <si>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</si>
  <si>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</si>
  <si>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</si>
  <si>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</si>
  <si>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</si>
  <si>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</si>
  <si>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</si>
  <si>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</si>
  <si>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</si>
  <si>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</si>
  <si>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</si>
  <si>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</si>
  <si>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</si>
  <si>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</si>
  <si>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</si>
  <si>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</si>
  <si>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</si>
  <si>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</si>
  <si>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</si>
  <si>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</si>
  <si>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</si>
  <si>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</si>
  <si>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</si>
  <si>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</si>
  <si>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</si>
  <si>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</si>
  <si>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</si>
  <si>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</si>
  <si>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</si>
  <si>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</si>
  <si>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</si>
  <si>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</si>
  <si>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</si>
  <si>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</si>
  <si>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</si>
  <si>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</si>
  <si>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</si>
  <si>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</si>
  <si>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</si>
  <si>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</si>
  <si>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</si>
  <si>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</si>
  <si>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</si>
  <si>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</si>
  <si>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</si>
  <si>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</si>
  <si>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</si>
  <si>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</si>
  <si>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</si>
  <si>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</si>
  <si>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</si>
  <si>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</si>
  <si>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</si>
  <si>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</si>
  <si>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</si>
  <si>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</si>
  <si>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</si>
  <si>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</si>
  <si>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</si>
  <si>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</si>
  <si>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</si>
  <si>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</si>
  <si>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</si>
  <si>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</si>
  <si>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</si>
  <si>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</si>
  <si>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</si>
  <si>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</si>
  <si>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</si>
  <si>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</si>
  <si>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</si>
  <si>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</si>
  <si>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</si>
  <si>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</si>
  <si>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</si>
  <si>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</si>
  <si>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</si>
  <si>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</si>
  <si>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</si>
  <si>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</si>
  <si>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</si>
  <si>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</si>
  <si>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</si>
  <si>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</si>
  <si>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</si>
  <si>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</si>
  <si>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</si>
  <si>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</si>
  <si>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</si>
  <si>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</si>
  <si>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</si>
  <si>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</si>
  <si>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</si>
  <si>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</si>
  <si>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</si>
  <si>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</si>
  <si>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</si>
  <si>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</si>
  <si>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</si>
  <si>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</si>
  <si>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</si>
  <si>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</si>
  <si>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</si>
  <si>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</si>
  <si>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</si>
  <si>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</si>
  <si>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</si>
  <si>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</si>
  <si>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</si>
  <si>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</si>
  <si>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</si>
  <si>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</si>
  <si>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</si>
  <si>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</si>
  <si>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</si>
  <si>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</si>
  <si>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</si>
  <si>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</si>
  <si>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</si>
  <si>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</si>
  <si>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</si>
  <si>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</si>
  <si>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</si>
  <si>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</si>
  <si>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</si>
  <si>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</si>
  <si>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</si>
  <si>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</si>
  <si>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</si>
  <si>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</si>
  <si>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</si>
  <si>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</si>
  <si>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</si>
  <si>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</si>
  <si>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</si>
  <si>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</si>
  <si>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</si>
  <si>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</si>
  <si>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</si>
  <si>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</si>
  <si>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</si>
  <si>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</si>
  <si>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</si>
  <si>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</si>
  <si>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</si>
  <si>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</si>
  <si>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</si>
  <si>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</si>
  <si>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</si>
  <si>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</si>
  <si>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</si>
  <si>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</si>
  <si>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</si>
  <si>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</si>
  <si>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</si>
  <si>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</si>
  <si>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</si>
  <si>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</si>
  <si>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</si>
  <si>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</si>
  <si>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</si>
  <si>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</si>
  <si>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</si>
  <si>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</si>
  <si>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</si>
  <si>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</si>
  <si>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</si>
  <si>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</si>
  <si>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</si>
  <si>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</si>
  <si>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</si>
  <si>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</si>
  <si>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</si>
  <si>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</si>
  <si>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</si>
  <si>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</si>
  <si>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</si>
  <si>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</si>
  <si>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</si>
  <si>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</si>
  <si>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</si>
  <si>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</si>
  <si>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</si>
  <si>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</si>
  <si>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</si>
  <si>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</si>
  <si>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</si>
  <si>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</si>
  <si>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</si>
  <si>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</si>
  <si>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</si>
  <si>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</si>
  <si>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</si>
  <si>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</si>
  <si>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</si>
  <si>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</si>
  <si>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</si>
  <si>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</si>
  <si>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</si>
  <si>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</si>
  <si>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</si>
  <si>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</si>
  <si>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</si>
  <si>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</si>
  <si>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</si>
  <si>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</si>
  <si>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</si>
  <si>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</si>
  <si>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</si>
  <si>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</si>
  <si>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</si>
  <si>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</si>
  <si>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</si>
  <si>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</si>
  <si>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</si>
  <si>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</si>
  <si>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</si>
  <si>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</si>
  <si>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</si>
  <si>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</si>
  <si>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</si>
  <si>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</si>
  <si>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</si>
  <si>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</si>
  <si>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</si>
  <si>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</si>
  <si>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</si>
  <si>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</si>
  <si>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</si>
  <si>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</si>
  <si>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</si>
  <si>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</si>
  <si>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</si>
  <si>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</si>
  <si>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</si>
  <si>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</si>
  <si>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</si>
  <si>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</si>
  <si>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</si>
  <si>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</si>
  <si>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</si>
  <si>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</si>
  <si>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</si>
  <si>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</si>
  <si>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</si>
  <si>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</si>
  <si>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</si>
  <si>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</si>
  <si>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</si>
  <si>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</si>
  <si>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</si>
  <si>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</si>
  <si>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</si>
  <si>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</si>
  <si>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</si>
  <si>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</si>
  <si>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</si>
  <si>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</si>
  <si>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</si>
  <si>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</si>
  <si>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</si>
  <si>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</si>
  <si>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</si>
  <si>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</si>
  <si>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</si>
  <si>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</si>
  <si>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</si>
  <si>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</si>
  <si>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</si>
  <si>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</si>
  <si>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</si>
  <si>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</si>
  <si>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</si>
  <si>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</si>
  <si>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</si>
  <si>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</si>
  <si>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</si>
  <si>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</si>
  <si>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</si>
  <si>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</si>
  <si>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</si>
  <si>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</si>
  <si>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</si>
  <si>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</si>
  <si>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</si>
  <si>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</si>
  <si>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</si>
  <si>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</si>
  <si>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</si>
  <si>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</si>
  <si>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</si>
  <si>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</si>
  <si>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</si>
  <si>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</si>
  <si>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</si>
  <si>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</si>
  <si>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</si>
  <si>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</si>
  <si>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</si>
  <si>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</si>
  <si>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</si>
  <si>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</si>
  <si>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</si>
  <si>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</si>
  <si>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</si>
  <si>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</si>
  <si>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</si>
  <si>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</si>
  <si>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</si>
  <si>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</si>
  <si>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</si>
  <si>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</si>
  <si>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</si>
  <si>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</si>
  <si>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</si>
  <si>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</si>
  <si>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</si>
  <si>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</si>
  <si>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</si>
  <si>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</si>
  <si>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</si>
  <si>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</si>
  <si>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</si>
  <si>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</si>
  <si>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</si>
  <si>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</si>
  <si>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</si>
  <si>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</si>
  <si>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</si>
  <si>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</si>
  <si>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</si>
  <si>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</si>
  <si>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</si>
  <si>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</si>
  <si>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</si>
  <si>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</si>
  <si>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</si>
  <si>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</si>
  <si>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</si>
  <si>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</si>
  <si>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</si>
  <si>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</si>
  <si>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</si>
  <si>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</si>
  <si>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</si>
  <si>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</si>
  <si>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</si>
  <si>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</si>
  <si>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</si>
  <si>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</si>
  <si>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</si>
  <si>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</si>
  <si>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</si>
  <si>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</si>
  <si>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</si>
  <si>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</si>
  <si>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</si>
  <si>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</si>
  <si>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</si>
  <si>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</si>
  <si>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</si>
  <si>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</si>
  <si>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</si>
  <si>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</si>
  <si>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</si>
  <si>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</si>
  <si>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</si>
  <si>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</si>
  <si>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</si>
  <si>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</si>
  <si>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</si>
  <si>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</si>
  <si>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</si>
  <si>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</si>
  <si>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</si>
  <si>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</si>
  <si>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</si>
  <si>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</si>
  <si>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</si>
  <si>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</si>
  <si>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</si>
  <si>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</si>
  <si>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</si>
  <si>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</si>
  <si>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</si>
  <si>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</si>
  <si>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</si>
  <si>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</si>
  <si>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</si>
  <si>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</si>
  <si>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</si>
  <si>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</si>
  <si>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</si>
  <si>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</si>
  <si>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</si>
  <si>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</si>
  <si>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</si>
  <si>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</si>
  <si>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</si>
  <si>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</si>
  <si>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</si>
  <si>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</si>
  <si>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</si>
  <si>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</si>
  <si>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</si>
  <si>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</si>
  <si>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</si>
  <si>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</si>
  <si>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</si>
  <si>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</si>
  <si>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</si>
  <si>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</si>
  <si>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</si>
  <si>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</si>
  <si>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</si>
  <si>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</si>
  <si>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</si>
  <si>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</si>
  <si>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</si>
  <si>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</si>
  <si>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</si>
  <si>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</si>
  <si>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</si>
  <si>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</si>
  <si>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</si>
  <si>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</si>
  <si>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</si>
  <si>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</si>
  <si>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</si>
  <si>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</si>
  <si>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</si>
  <si>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</si>
  <si>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</si>
  <si>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</si>
  <si>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</si>
  <si>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</si>
  <si>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</si>
  <si>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</si>
  <si>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</si>
  <si>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</si>
  <si>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</si>
  <si>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</si>
  <si>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</si>
  <si>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</si>
  <si>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</si>
  <si>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</si>
  <si>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</si>
  <si>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</si>
  <si>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</si>
  <si>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</si>
  <si>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</si>
  <si>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</si>
  <si>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</si>
  <si>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</si>
  <si>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</si>
  <si>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</si>
  <si>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</si>
  <si>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</si>
  <si>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</si>
  <si>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</si>
  <si>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</si>
  <si>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</si>
  <si>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</si>
  <si>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</si>
  <si>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</si>
  <si>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</si>
  <si>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</si>
  <si>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</si>
  <si>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</si>
  <si>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</si>
  <si>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</si>
  <si>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</si>
  <si>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</si>
  <si>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</si>
  <si>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</si>
  <si>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</si>
  <si>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</si>
  <si>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</si>
  <si>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</si>
  <si>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</si>
  <si>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</si>
  <si>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</si>
  <si>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</si>
  <si>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</si>
  <si>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</si>
  <si>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</si>
  <si>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</si>
  <si>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</si>
  <si>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</si>
  <si>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</si>
  <si>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</si>
  <si>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</si>
  <si>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</si>
  <si>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</si>
  <si>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</si>
  <si>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</si>
  <si>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</si>
  <si>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</si>
  <si>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</si>
  <si>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</si>
  <si>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</si>
  <si>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</si>
  <si>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</si>
  <si>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</si>
  <si>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</si>
  <si>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</si>
  <si>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</si>
  <si>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</si>
  <si>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</si>
  <si>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</si>
  <si>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</si>
  <si>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</si>
  <si>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</si>
  <si>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</si>
  <si>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</si>
  <si>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</si>
  <si>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</si>
  <si>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</si>
  <si>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</si>
  <si>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</si>
  <si>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</si>
  <si>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</si>
  <si>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</si>
  <si>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</si>
  <si>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</si>
  <si>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</si>
  <si>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</si>
  <si>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</si>
  <si>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</si>
  <si>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</si>
  <si>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</si>
  <si>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</si>
  <si>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</si>
  <si>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</si>
  <si>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</si>
  <si>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</si>
  <si>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</si>
  <si>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</si>
  <si>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</si>
  <si>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</si>
  <si>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</si>
  <si>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</si>
  <si>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</si>
  <si>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</si>
  <si>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</si>
  <si>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</si>
  <si>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</si>
  <si>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</si>
  <si>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</si>
  <si>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</si>
  <si>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</si>
  <si>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</si>
  <si>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</si>
  <si>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</si>
  <si>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</si>
  <si>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</si>
  <si>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</si>
  <si>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</si>
  <si>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</si>
  <si>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</si>
  <si>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</si>
  <si>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</si>
  <si>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</si>
  <si>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</si>
  <si>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</si>
  <si>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</si>
  <si>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</si>
  <si>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</si>
  <si>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</si>
  <si>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</si>
  <si>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</si>
  <si>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</si>
  <si>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</si>
  <si>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</si>
  <si>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</si>
  <si>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</si>
  <si>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</si>
  <si>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</si>
  <si>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</si>
  <si>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</si>
  <si>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</si>
  <si>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</si>
  <si>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</si>
  <si>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</si>
  <si>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</si>
  <si>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</si>
  <si>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</si>
  <si>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</si>
  <si>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</si>
  <si>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</si>
  <si>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</si>
  <si>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</si>
  <si>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</si>
  <si>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</si>
  <si>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</si>
  <si>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</si>
  <si>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</si>
  <si>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</si>
  <si>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</si>
  <si>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</si>
  <si>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</si>
  <si>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</si>
  <si>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</si>
  <si>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</si>
  <si>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</si>
  <si>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</si>
  <si>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</si>
  <si>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</si>
  <si>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</si>
  <si>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</si>
  <si>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</si>
  <si>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</si>
  <si>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</si>
  <si>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</si>
  <si>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</si>
  <si>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</si>
  <si>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</si>
  <si>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</si>
  <si>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</si>
  <si>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</si>
  <si>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</si>
  <si>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</si>
  <si>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</si>
  <si>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</si>
  <si>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</si>
  <si>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</si>
  <si>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</si>
  <si>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</si>
  <si>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</si>
  <si>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</si>
  <si>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</si>
  <si>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</si>
  <si>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</si>
  <si>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</si>
  <si>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</si>
  <si>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</si>
  <si>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</si>
  <si>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</si>
  <si>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</si>
  <si>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</si>
  <si>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ø</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</si>
  <si>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</si>
  <si>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</si>
  <si>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</si>
  <si>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</si>
  <si>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</si>
  <si>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</si>
  <si>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</si>
  <si>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</si>
  <si>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</si>
  <si>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</si>
  <si>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</si>
  <si>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</si>
  <si>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</si>
  <si>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</si>
  <si>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</si>
  <si>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</si>
  <si>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</si>
  <si>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</si>
  <si>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</si>
  <si>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</si>
  <si>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</si>
  <si>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</si>
  <si>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</si>
  <si>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</si>
  <si>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</si>
  <si>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</si>
  <si>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</si>
  <si>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</si>
  <si>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</si>
  <si>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</si>
  <si>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</si>
  <si>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</si>
  <si>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</si>
  <si>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</si>
  <si>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</si>
  <si>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</si>
  <si>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</si>
  <si>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</si>
  <si>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</si>
  <si>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</si>
  <si>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</si>
  <si>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</si>
  <si>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</si>
  <si>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</si>
  <si>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</si>
  <si>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</si>
  <si>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</si>
  <si>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ø</t>
    </r>
  </si>
  <si>
    <r>
      <rPr>
        <b/>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</si>
  <si>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</si>
  <si>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</si>
  <si>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</si>
  <si>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</si>
  <si>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</si>
  <si>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</si>
  <si>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</si>
  <si>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</si>
  <si>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</si>
  <si>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</si>
  <si>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</si>
  <si>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</si>
  <si>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</si>
  <si>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</si>
  <si>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</si>
  <si>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</si>
  <si>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</si>
  <si>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</si>
  <si>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</si>
  <si>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</si>
  <si>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</si>
  <si>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</si>
  <si>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</si>
  <si>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</si>
  <si>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</si>
  <si>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</si>
  <si>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</si>
  <si>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</si>
  <si>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</si>
  <si>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</si>
  <si>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</si>
  <si>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</si>
  <si>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</si>
  <si>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</si>
  <si>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</si>
  <si>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</si>
  <si>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</si>
  <si>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</si>
  <si>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</si>
  <si>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</si>
  <si>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</si>
  <si>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</si>
  <si>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</si>
  <si>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</si>
  <si>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</si>
  <si>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</si>
  <si>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</si>
  <si>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</si>
  <si>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</si>
  <si>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</si>
  <si>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</si>
  <si>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</si>
  <si>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</si>
  <si>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</si>
  <si>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</si>
  <si>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</si>
  <si>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</si>
  <si>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</si>
  <si>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</si>
  <si>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</si>
  <si>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</si>
  <si>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</si>
  <si>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</si>
  <si>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</si>
  <si>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</si>
  <si>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</si>
  <si>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</si>
  <si>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</si>
  <si>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</si>
  <si>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</si>
  <si>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</si>
  <si>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</si>
  <si>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</si>
  <si>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</si>
  <si>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</si>
  <si>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</si>
  <si>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</si>
  <si>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</si>
  <si>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</si>
  <si>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</si>
  <si>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</si>
  <si>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</si>
  <si>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</si>
  <si>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</si>
  <si>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</si>
  <si>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</si>
  <si>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</si>
  <si>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</si>
  <si>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</si>
  <si>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</si>
  <si>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</si>
  <si>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</si>
  <si>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</si>
  <si>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</si>
  <si>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</si>
  <si>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</si>
  <si>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</si>
  <si>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</si>
  <si>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</si>
  <si>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</si>
  <si>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</si>
  <si>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</si>
  <si>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</si>
  <si>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</si>
  <si>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</si>
  <si>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</si>
  <si>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</si>
  <si>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</si>
  <si>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</si>
  <si>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</si>
  <si>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</si>
  <si>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</si>
  <si>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</si>
  <si>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</si>
  <si>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</si>
  <si>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</si>
  <si>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</si>
  <si>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</si>
  <si>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</si>
  <si>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</si>
  <si>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</si>
  <si>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</si>
  <si>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</si>
  <si>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</si>
  <si>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</si>
  <si>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</si>
  <si>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</si>
  <si>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</si>
  <si>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</si>
  <si>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</si>
  <si>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</si>
  <si>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</si>
  <si>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</si>
  <si>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</si>
  <si>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</si>
  <si>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</si>
  <si>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</si>
  <si>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</si>
  <si>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</si>
  <si>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</si>
  <si>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</si>
  <si>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</si>
  <si>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</si>
  <si>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</si>
  <si>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</si>
  <si>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</si>
  <si>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</si>
  <si>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</si>
  <si>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</si>
  <si>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</si>
  <si>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</si>
  <si>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</si>
  <si>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</si>
  <si>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</si>
  <si>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</si>
  <si>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</si>
  <si>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</si>
  <si>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</si>
  <si>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</si>
  <si>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</si>
  <si>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</si>
  <si>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</si>
  <si>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</si>
  <si>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</si>
  <si>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</si>
  <si>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</si>
  <si>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</si>
  <si>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</si>
  <si>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</si>
  <si>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</si>
  <si>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</si>
  <si>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</si>
  <si>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</si>
  <si>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</si>
  <si>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</si>
  <si>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</si>
  <si>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</si>
  <si>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</si>
  <si>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</si>
  <si>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</si>
  <si>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</si>
  <si>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</si>
  <si>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</si>
  <si>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</si>
  <si>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</si>
  <si>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</si>
  <si>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</si>
  <si>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</si>
  <si>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</si>
  <si>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</si>
  <si>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</si>
  <si>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</si>
  <si>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</si>
  <si>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</si>
  <si>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</si>
  <si>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</si>
  <si>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</si>
  <si>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</si>
  <si>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</si>
  <si>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</si>
  <si>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</si>
  <si>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</si>
  <si>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</si>
  <si>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</si>
  <si>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</si>
  <si>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</si>
  <si>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</si>
  <si>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</si>
  <si>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</si>
  <si>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</si>
  <si>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</si>
  <si>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</si>
  <si>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</si>
  <si>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</si>
  <si>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</si>
  <si>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</si>
  <si>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</si>
  <si>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</si>
  <si>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</si>
  <si>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</si>
  <si>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</si>
  <si>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</si>
  <si>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</si>
  <si>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</si>
  <si>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</si>
  <si>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</si>
  <si>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</si>
  <si>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</si>
  <si>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</si>
  <si>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</si>
  <si>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</si>
  <si>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</si>
  <si>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</si>
  <si>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</si>
  <si>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</si>
  <si>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</si>
  <si>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</si>
  <si>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</si>
  <si>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</si>
  <si>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</si>
  <si>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</si>
  <si>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</si>
  <si>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</si>
  <si>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</si>
  <si>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</si>
  <si>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</si>
  <si>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</si>
  <si>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</si>
  <si>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</si>
  <si>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</si>
  <si>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</si>
  <si>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</si>
  <si>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</si>
  <si>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</si>
  <si>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</si>
  <si>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</si>
  <si>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</si>
  <si>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</si>
  <si>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</si>
  <si>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</si>
  <si>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</si>
  <si>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</si>
  <si>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</si>
  <si>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</si>
  <si>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</si>
  <si>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</si>
  <si>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</si>
  <si>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</si>
  <si>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</si>
  <si>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</si>
  <si>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</si>
  <si>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</si>
  <si>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</si>
  <si>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</si>
  <si>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</si>
  <si>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</si>
  <si>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</si>
  <si>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</si>
  <si>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</si>
  <si>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</si>
  <si>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</si>
  <si>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</si>
  <si>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</si>
  <si>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</si>
  <si>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</si>
  <si>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</si>
  <si>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</si>
  <si>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</si>
  <si>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</si>
  <si>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</si>
  <si>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</si>
  <si>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</si>
  <si>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</si>
  <si>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</si>
  <si>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</si>
  <si>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</si>
  <si>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</si>
  <si>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</si>
  <si>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</si>
  <si>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</si>
  <si>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</si>
  <si>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</si>
  <si>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</si>
  <si>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</si>
  <si>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</si>
  <si>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</si>
  <si>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</si>
  <si>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</si>
  <si>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</si>
  <si>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</si>
  <si>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</si>
  <si>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</si>
  <si>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</si>
  <si>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</si>
  <si>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</si>
  <si>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</si>
  <si>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</si>
  <si>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</si>
  <si>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</si>
  <si>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</si>
  <si>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</si>
  <si>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</si>
  <si>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</si>
  <si>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</si>
  <si>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</si>
  <si>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</si>
  <si>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</si>
  <si>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</si>
  <si>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</si>
  <si>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</si>
  <si>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</si>
  <si>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</si>
  <si>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</si>
  <si>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</si>
  <si>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</si>
  <si>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</si>
  <si>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</si>
  <si>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</si>
  <si>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</si>
  <si>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</si>
  <si>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</si>
  <si>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</si>
  <si>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</si>
  <si>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</si>
  <si>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</si>
  <si>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</si>
  <si>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</si>
  <si>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</si>
  <si>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</si>
  <si>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</si>
  <si>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</si>
  <si>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</si>
  <si>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</si>
  <si>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</si>
  <si>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</si>
  <si>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</si>
  <si>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</si>
  <si>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</si>
  <si>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</si>
  <si>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</si>
  <si>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</si>
  <si>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</si>
  <si>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</si>
  <si>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</si>
  <si>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</si>
  <si>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</si>
  <si>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</si>
  <si>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</si>
  <si>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</si>
  <si>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</si>
  <si>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</si>
  <si>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</si>
  <si>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</si>
  <si>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</si>
  <si>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</si>
  <si>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</si>
  <si>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</si>
  <si>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</si>
  <si>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</si>
  <si>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</si>
  <si>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</si>
  <si>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</si>
  <si>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</si>
  <si>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</si>
  <si>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</si>
  <si>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</si>
  <si>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</si>
  <si>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</si>
  <si>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</si>
  <si>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</si>
  <si>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</si>
  <si>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</si>
  <si>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</si>
  <si>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</si>
  <si>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</si>
  <si>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</si>
  <si>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</si>
  <si>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</si>
  <si>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</si>
  <si>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</si>
  <si>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</si>
  <si>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</si>
  <si>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</si>
  <si>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</si>
  <si>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</si>
  <si>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</si>
  <si>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</si>
  <si>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</si>
  <si>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</si>
  <si>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</si>
  <si>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</si>
  <si>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</si>
  <si>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</si>
  <si>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</si>
  <si>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</si>
  <si>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</si>
  <si>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</si>
  <si>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</si>
  <si>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</si>
  <si>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</si>
  <si>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</si>
  <si>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</si>
  <si>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</si>
  <si>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</si>
  <si>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</si>
  <si>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</si>
  <si>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</si>
  <si>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</si>
  <si>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</si>
  <si>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</si>
  <si>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</si>
  <si>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</si>
  <si>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</si>
  <si>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</si>
  <si>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</si>
  <si>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</si>
  <si>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</si>
  <si>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</si>
  <si>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</si>
  <si>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</si>
  <si>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</si>
  <si>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</si>
  <si>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</si>
  <si>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</si>
  <si>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</si>
  <si>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</si>
  <si>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</si>
  <si>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</si>
  <si>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</si>
  <si>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</si>
  <si>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</si>
  <si>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</si>
  <si>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</si>
  <si>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</si>
  <si>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</si>
  <si>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</si>
  <si>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</si>
  <si>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</si>
  <si>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</si>
  <si>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</si>
  <si>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</si>
  <si>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</si>
  <si>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</si>
  <si>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</si>
  <si>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</si>
  <si>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</si>
  <si>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</si>
  <si>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</si>
  <si>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</si>
  <si>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</si>
  <si>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</si>
  <si>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</si>
  <si>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</si>
  <si>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</si>
  <si>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</si>
  <si>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</si>
  <si>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</si>
  <si>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</si>
  <si>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</si>
  <si>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</si>
  <si>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</si>
  <si>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</si>
  <si>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</si>
  <si>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</si>
  <si>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</si>
  <si>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</si>
  <si>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</si>
  <si>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</si>
  <si>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</si>
  <si>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</si>
  <si>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</si>
  <si>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</si>
  <si>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</si>
  <si>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</si>
  <si>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</si>
  <si>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</si>
  <si>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</si>
  <si>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</si>
  <si>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</si>
  <si>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</si>
  <si>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</si>
  <si>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</si>
  <si>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</si>
  <si>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</si>
  <si>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</si>
  <si>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</si>
  <si>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</si>
  <si>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</si>
  <si>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</si>
  <si>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</si>
  <si>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</si>
  <si>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</si>
  <si>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</si>
  <si>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</si>
  <si>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</si>
  <si>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</si>
  <si>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</si>
  <si>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</si>
  <si>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</si>
  <si>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</si>
  <si>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</si>
  <si>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</si>
  <si>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</si>
  <si>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</si>
  <si>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</si>
  <si>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</si>
  <si>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</si>
  <si>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</si>
  <si>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</si>
  <si>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</si>
  <si>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</si>
  <si>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</si>
  <si>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</si>
  <si>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</si>
  <si>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</si>
  <si>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</si>
  <si>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</si>
  <si>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</si>
  <si>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</si>
  <si>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</si>
  <si>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</si>
  <si>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</si>
  <si>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</si>
  <si>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</si>
  <si>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</si>
  <si>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</si>
  <si>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</si>
  <si>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</si>
  <si>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</si>
  <si>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</si>
  <si>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</si>
  <si>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</si>
  <si>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</si>
  <si>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</si>
  <si>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</si>
  <si>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</si>
  <si>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</si>
  <si>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</si>
  <si>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</si>
  <si>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</si>
  <si>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</si>
  <si>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</si>
  <si>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</si>
  <si>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</si>
  <si>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</si>
  <si>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</si>
  <si>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</si>
  <si>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</si>
  <si>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</si>
  <si>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</si>
  <si>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</si>
  <si>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</si>
  <si>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</si>
  <si>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</si>
  <si>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</si>
  <si>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</si>
  <si>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</si>
  <si>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</si>
  <si>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</si>
  <si>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</si>
  <si>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</si>
  <si>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</si>
  <si>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</si>
  <si>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</si>
  <si>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</si>
  <si>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</si>
  <si>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</si>
  <si>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</si>
  <si>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</si>
  <si>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</si>
  <si>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</si>
  <si>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</si>
  <si>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</si>
  <si>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</si>
  <si>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</si>
  <si>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</si>
  <si>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</si>
  <si>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</si>
  <si>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</si>
  <si>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</si>
  <si>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</si>
  <si>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</si>
  <si>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</si>
  <si>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</si>
  <si>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</si>
  <si>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</si>
  <si>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</si>
  <si>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</si>
  <si>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</si>
  <si>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</si>
  <si>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</si>
  <si>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</si>
  <si>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</si>
  <si>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</si>
  <si>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</si>
  <si>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</si>
  <si>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</si>
  <si>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</si>
  <si>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</si>
  <si>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</si>
  <si>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</si>
  <si>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</si>
  <si>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</si>
  <si>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</si>
  <si>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</si>
  <si>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</si>
  <si>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</si>
  <si>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</si>
  <si>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</si>
  <si>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</si>
  <si>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</si>
  <si>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</si>
  <si>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</si>
  <si>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</si>
  <si>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</si>
  <si>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</si>
  <si>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</si>
  <si>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</si>
  <si>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</si>
  <si>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</si>
  <si>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</si>
  <si>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</si>
  <si>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</si>
  <si>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</si>
  <si>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</si>
  <si>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</si>
  <si>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</si>
  <si>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</si>
  <si>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</si>
  <si>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</si>
  <si>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</si>
  <si>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</si>
  <si>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</si>
  <si>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</si>
  <si>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</si>
  <si>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</si>
  <si>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</si>
  <si>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</si>
  <si>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</si>
  <si>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</si>
  <si>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</si>
  <si>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</si>
  <si>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</si>
  <si>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</si>
  <si>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</si>
  <si>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</si>
  <si>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</si>
  <si>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</si>
  <si>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</si>
  <si>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</si>
  <si>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</si>
  <si>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</si>
  <si>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</si>
  <si>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</si>
  <si>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</si>
  <si>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</si>
  <si>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</si>
  <si>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</si>
  <si>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</si>
  <si>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</si>
  <si>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</si>
  <si>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</si>
  <si>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</si>
  <si>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</si>
  <si>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</si>
  <si>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</si>
  <si>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</si>
  <si>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</si>
  <si>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</si>
  <si>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</si>
  <si>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</si>
  <si>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</si>
  <si>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</si>
  <si>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</si>
  <si>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</si>
  <si>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</si>
  <si>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</si>
  <si>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</si>
  <si>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</si>
  <si>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</si>
  <si>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</si>
  <si>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</si>
  <si>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</si>
  <si>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</si>
  <si>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</si>
  <si>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</si>
  <si>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</si>
  <si>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</si>
  <si>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</si>
  <si>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</si>
  <si>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</si>
  <si>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</si>
  <si>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</si>
  <si>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</si>
  <si>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</si>
  <si>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</si>
  <si>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</si>
  <si>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</si>
  <si>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</si>
  <si>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</si>
  <si>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</si>
  <si>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</si>
  <si>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</si>
  <si>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</si>
  <si>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</si>
  <si>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</si>
  <si>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</si>
  <si>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</si>
  <si>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</si>
  <si>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</si>
  <si>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</si>
  <si>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</si>
  <si>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</si>
  <si>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</si>
  <si>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</si>
  <si>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</si>
  <si>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</si>
  <si>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</si>
  <si>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</si>
  <si>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</si>
  <si>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</si>
  <si>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</si>
  <si>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</si>
  <si>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</si>
  <si>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</si>
  <si>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</si>
  <si>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</si>
  <si>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</si>
  <si>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</si>
  <si>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</si>
  <si>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</si>
  <si>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</si>
  <si>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</si>
  <si>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</si>
  <si>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</si>
  <si>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</si>
  <si>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</si>
  <si>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</si>
  <si>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</si>
  <si>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</si>
  <si>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</si>
  <si>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</si>
  <si>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</si>
  <si>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</si>
  <si>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</si>
  <si>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</si>
  <si>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</si>
  <si>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</si>
  <si>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</si>
  <si>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</si>
  <si>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</si>
  <si>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</si>
  <si>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</si>
  <si>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</si>
  <si>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</si>
  <si>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</si>
  <si>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</si>
  <si>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</si>
  <si>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</si>
  <si>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</si>
  <si>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</si>
  <si>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</si>
  <si>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</si>
  <si>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</si>
  <si>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</si>
  <si>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</si>
  <si>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</si>
  <si>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</si>
  <si>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</si>
  <si>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</si>
  <si>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</si>
  <si>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</si>
  <si>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</si>
  <si>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</si>
  <si>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</si>
  <si>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</si>
  <si>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</si>
  <si>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</si>
  <si>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</si>
  <si>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</si>
  <si>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</si>
  <si>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</si>
  <si>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</si>
  <si>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</si>
  <si>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</si>
  <si>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</si>
  <si>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</si>
  <si>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</si>
  <si>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</si>
  <si>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</si>
  <si>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</si>
  <si>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</si>
  <si>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</si>
  <si>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</si>
  <si>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</si>
  <si>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</si>
  <si>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</si>
  <si>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</si>
  <si>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</si>
  <si>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</si>
  <si>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</si>
  <si>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</si>
  <si>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</si>
  <si>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</si>
  <si>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</si>
  <si>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</si>
  <si>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</si>
  <si>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</si>
  <si>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</si>
  <si>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</si>
  <si>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</si>
  <si>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</si>
  <si>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</si>
  <si>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</si>
  <si>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</si>
  <si>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</si>
  <si>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</si>
  <si>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</si>
  <si>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</si>
  <si>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</si>
  <si>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</si>
  <si>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</si>
  <si>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</si>
  <si>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</si>
  <si>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</si>
  <si>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</si>
  <si>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</si>
  <si>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</si>
  <si>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</si>
  <si>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</si>
  <si>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</si>
  <si>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</si>
  <si>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</si>
  <si>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</si>
  <si>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</si>
  <si>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</si>
  <si>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</si>
  <si>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</si>
  <si>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</si>
  <si>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</si>
  <si>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</si>
  <si>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</si>
  <si>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</si>
  <si>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</si>
  <si>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</si>
  <si>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</si>
  <si>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</si>
  <si>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</si>
  <si>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</si>
  <si>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</si>
  <si>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</si>
  <si>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</si>
  <si>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</si>
  <si>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</si>
  <si>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</si>
  <si>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</si>
  <si>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</si>
  <si>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</si>
  <si>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</si>
  <si>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</si>
  <si>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</si>
  <si>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</si>
  <si>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</si>
  <si>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</si>
  <si>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</si>
  <si>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</si>
  <si>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</si>
  <si>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</si>
  <si>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</si>
  <si>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</si>
  <si>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</si>
  <si>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</si>
  <si>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</si>
  <si>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</si>
  <si>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</si>
  <si>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</si>
  <si>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</si>
  <si>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</si>
  <si>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</si>
  <si>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</si>
  <si>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</si>
  <si>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</si>
  <si>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</si>
  <si>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</si>
  <si>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</si>
  <si>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</si>
  <si>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</si>
  <si>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</si>
  <si>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</si>
  <si>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</si>
  <si>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</si>
  <si>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</si>
  <si>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</si>
  <si>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</si>
  <si>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</si>
  <si>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</si>
  <si>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</si>
  <si>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</si>
  <si>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</si>
  <si>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</si>
  <si>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</si>
  <si>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</si>
  <si>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</si>
  <si>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</si>
  <si>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</si>
  <si>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</si>
  <si>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</si>
  <si>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</si>
  <si>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</si>
  <si>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</si>
  <si>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</si>
  <si>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</si>
  <si>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</si>
  <si>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</si>
  <si>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</si>
  <si>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</si>
  <si>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</si>
  <si>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</si>
  <si>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</si>
  <si>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</si>
  <si>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</si>
  <si>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</si>
  <si>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</si>
  <si>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</si>
  <si>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</si>
  <si>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</si>
  <si>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</si>
  <si>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</si>
  <si>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</si>
  <si>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</si>
  <si>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</si>
  <si>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</si>
  <si>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</si>
  <si>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</si>
  <si>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</si>
  <si>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</si>
  <si>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</si>
  <si>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</si>
  <si>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</si>
  <si>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</si>
  <si>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</si>
  <si>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</si>
  <si>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</si>
  <si>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</si>
  <si>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</si>
  <si>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</si>
  <si>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</si>
  <si>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</si>
  <si>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</si>
  <si>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</si>
  <si>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</si>
  <si>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</si>
  <si>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</si>
  <si>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</si>
  <si>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</si>
  <si>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</si>
  <si>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</si>
  <si>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</si>
  <si>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</si>
  <si>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</si>
  <si>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</si>
  <si>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</si>
  <si>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</si>
  <si>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</si>
  <si>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</si>
  <si>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</si>
  <si>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</si>
  <si>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</si>
  <si>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</si>
  <si>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</si>
  <si>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</si>
  <si>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</si>
  <si>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</si>
  <si>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</si>
  <si>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</si>
  <si>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</si>
  <si>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</si>
  <si>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</si>
  <si>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</si>
  <si>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</si>
  <si>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</si>
  <si>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</si>
  <si>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</si>
  <si>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</si>
  <si>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</si>
  <si>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</si>
  <si>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</si>
  <si>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</si>
  <si>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</si>
  <si>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</si>
  <si>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</si>
  <si>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</si>
  <si>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</si>
  <si>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</si>
  <si>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</si>
  <si>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</si>
  <si>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</si>
  <si>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</si>
  <si>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</si>
  <si>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</si>
  <si>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</si>
  <si>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</si>
  <si>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</si>
  <si>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</si>
  <si>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</si>
  <si>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</si>
  <si>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</si>
  <si>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</si>
  <si>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</si>
  <si>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</si>
  <si>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</si>
  <si>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</si>
  <si>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</si>
  <si>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</si>
  <si>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</si>
  <si>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</si>
  <si>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</si>
  <si>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</si>
  <si>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</si>
  <si>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</si>
  <si>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</si>
  <si>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</si>
  <si>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</si>
  <si>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</si>
  <si>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</si>
  <si>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</si>
  <si>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</si>
  <si>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</si>
  <si>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</si>
  <si>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</si>
  <si>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</si>
  <si>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</si>
  <si>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</si>
  <si>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</si>
  <si>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</si>
  <si>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</si>
  <si>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</si>
  <si>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</si>
  <si>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</si>
  <si>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</si>
  <si>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</si>
  <si>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</si>
  <si>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</si>
  <si>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</si>
  <si>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</si>
  <si>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</si>
  <si>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</si>
  <si>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</si>
  <si>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</si>
  <si>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</si>
  <si>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</si>
  <si>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</si>
  <si>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</si>
  <si>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</si>
  <si>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</si>
  <si>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</si>
  <si>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</si>
  <si>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</si>
  <si>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</si>
  <si>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</si>
  <si>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</si>
  <si>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</si>
  <si>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</si>
  <si>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</si>
  <si>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</si>
  <si>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</si>
  <si>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</si>
  <si>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</si>
  <si>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</si>
  <si>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</si>
  <si>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</si>
  <si>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</si>
  <si>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</si>
  <si>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</si>
  <si>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</si>
  <si>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</si>
  <si>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</si>
  <si>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</si>
  <si>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</si>
  <si>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</si>
  <si>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</si>
  <si>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</si>
  <si>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</si>
  <si>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</si>
  <si>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</si>
  <si>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</si>
  <si>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</si>
  <si>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</si>
  <si>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</si>
  <si>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</si>
  <si>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</si>
  <si>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</si>
  <si>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</si>
  <si>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</si>
  <si>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</si>
  <si>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</si>
  <si>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</si>
  <si>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</si>
  <si>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</si>
  <si>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</si>
  <si>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</si>
  <si>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</si>
  <si>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</si>
  <si>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</si>
  <si>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</si>
  <si>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</si>
  <si>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</si>
  <si>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</si>
  <si>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</si>
  <si>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</si>
  <si>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</si>
  <si>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</si>
  <si>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</si>
  <si>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</si>
  <si>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</si>
  <si>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</si>
  <si>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</si>
  <si>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</si>
  <si>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</si>
  <si>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</si>
  <si>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</si>
  <si>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</si>
  <si>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</si>
  <si>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</si>
  <si>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</si>
  <si>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</si>
  <si>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</si>
  <si>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</si>
  <si>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</si>
  <si>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</si>
  <si>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</si>
  <si>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</si>
  <si>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</si>
  <si>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</si>
  <si>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</si>
  <si>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</si>
  <si>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</si>
  <si>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</si>
  <si>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</si>
  <si>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</si>
  <si>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</si>
  <si>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</si>
  <si>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</si>
  <si>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</si>
  <si>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</si>
  <si>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</si>
  <si>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</si>
  <si>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</si>
  <si>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</si>
  <si>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</si>
  <si>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</si>
  <si>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</si>
  <si>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</si>
  <si>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</si>
  <si>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</si>
  <si>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</si>
  <si>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</si>
  <si>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</si>
  <si>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</si>
  <si>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</si>
  <si>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</si>
  <si>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</si>
  <si>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</si>
  <si>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</si>
  <si>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</si>
  <si>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</si>
  <si>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</si>
  <si>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</si>
  <si>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</si>
  <si>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</si>
  <si>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</si>
  <si>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</si>
  <si>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</si>
  <si>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</si>
  <si>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</si>
  <si>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</si>
  <si>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</si>
  <si>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</si>
  <si>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</si>
  <si>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</si>
  <si>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</si>
  <si>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</si>
  <si>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</si>
  <si>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</si>
  <si>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</si>
  <si>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</si>
  <si>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</si>
  <si>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</si>
  <si>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</si>
  <si>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</si>
  <si>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</si>
  <si>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</si>
  <si>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</si>
  <si>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</si>
  <si>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</si>
  <si>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</si>
  <si>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</si>
  <si>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</si>
  <si>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</si>
  <si>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</si>
  <si>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</si>
  <si>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</si>
  <si>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</si>
  <si>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</si>
  <si>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</si>
  <si>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</si>
  <si>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</si>
  <si>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</si>
  <si>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</si>
  <si>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</si>
  <si>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</si>
  <si>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</si>
  <si>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</si>
  <si>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</si>
  <si>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</si>
  <si>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</si>
  <si>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</si>
  <si>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</si>
  <si>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</si>
  <si>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</si>
  <si>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</si>
  <si>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</si>
  <si>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</si>
  <si>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</si>
  <si>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</si>
  <si>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</si>
  <si>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</si>
  <si>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</si>
  <si>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</si>
  <si>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</si>
  <si>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</si>
  <si>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</si>
  <si>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</si>
  <si>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</si>
  <si>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</si>
  <si>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</si>
  <si>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</si>
  <si>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</si>
  <si>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</si>
  <si>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</si>
  <si>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</si>
  <si>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</si>
  <si>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</si>
  <si>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</si>
  <si>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</si>
  <si>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</si>
  <si>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</si>
  <si>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</si>
  <si>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</si>
  <si>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</si>
  <si>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</si>
  <si>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</si>
  <si>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</si>
  <si>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</si>
  <si>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</si>
  <si>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</si>
  <si>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</si>
  <si>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</si>
  <si>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</si>
  <si>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</si>
  <si>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</si>
  <si>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</si>
  <si>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</si>
  <si>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</si>
  <si>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</si>
  <si>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</si>
  <si>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</si>
  <si>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</si>
  <si>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</si>
  <si>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</si>
  <si>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</si>
  <si>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</si>
  <si>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</si>
  <si>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</si>
  <si>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</si>
  <si>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</si>
  <si>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</si>
  <si>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</si>
  <si>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</si>
  <si>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</si>
  <si>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</si>
  <si>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</si>
  <si>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</si>
  <si>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</si>
  <si>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</si>
  <si>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</si>
  <si>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</si>
  <si>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</si>
  <si>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</si>
  <si>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</si>
  <si>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</si>
  <si>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</si>
  <si>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</si>
  <si>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</si>
  <si>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</si>
  <si>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</si>
  <si>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</si>
  <si>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</si>
  <si>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</si>
  <si>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</si>
  <si>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</si>
  <si>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</si>
  <si>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</si>
  <si>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</si>
  <si>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</si>
  <si>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</si>
  <si>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</si>
  <si>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</si>
  <si>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</si>
  <si>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</si>
  <si>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</si>
  <si>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</si>
  <si>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</si>
  <si>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</si>
  <si>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</si>
  <si>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</si>
  <si>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</si>
  <si>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</si>
  <si>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</si>
  <si>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</si>
  <si>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</si>
  <si>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</si>
  <si>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</si>
  <si>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</si>
  <si>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</si>
  <si>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</si>
  <si>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</si>
  <si>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</si>
  <si>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</si>
  <si>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</si>
  <si>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</si>
  <si>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</si>
  <si>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</si>
  <si>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</si>
  <si>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</si>
  <si>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</si>
  <si>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</si>
  <si>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</si>
  <si>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</si>
  <si>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</si>
  <si>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</si>
  <si>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</si>
  <si>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</si>
  <si>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</si>
  <si>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</si>
  <si>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</si>
  <si>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</si>
  <si>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</si>
  <si>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</si>
  <si>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</si>
  <si>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</si>
  <si>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</si>
  <si>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</si>
  <si>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</si>
  <si>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</si>
  <si>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</si>
  <si>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</si>
  <si>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</si>
  <si>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</si>
  <si>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</si>
  <si>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</si>
  <si>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</si>
  <si>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</si>
  <si>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</si>
  <si>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</si>
  <si>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</si>
  <si>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</si>
  <si>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</si>
  <si>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</si>
  <si>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</si>
  <si>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</si>
  <si>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</si>
  <si>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</si>
  <si>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</si>
  <si>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</si>
  <si>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</si>
  <si>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</si>
  <si>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</si>
  <si>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</si>
  <si>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</si>
  <si>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</si>
  <si>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</si>
  <si>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</si>
  <si>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</si>
  <si>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</si>
  <si>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</si>
  <si>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</si>
  <si>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</si>
  <si>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</si>
  <si>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</si>
  <si>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</si>
  <si>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</si>
  <si>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</si>
  <si>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</si>
  <si>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</si>
  <si>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</si>
  <si>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</si>
  <si>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</si>
  <si>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</si>
  <si>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</si>
  <si>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</si>
  <si>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</si>
  <si>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</si>
  <si>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</si>
  <si>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</si>
  <si>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</si>
  <si>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</si>
  <si>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</si>
  <si>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</si>
  <si>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</si>
  <si>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</si>
  <si>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</si>
  <si>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</si>
  <si>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</si>
  <si>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</si>
  <si>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</si>
  <si>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</si>
  <si>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</si>
  <si>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</si>
  <si>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</si>
  <si>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</si>
  <si>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</si>
  <si>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</si>
  <si>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</si>
  <si>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</si>
  <si>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</si>
  <si>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</si>
  <si>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</si>
  <si>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</si>
  <si>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</si>
  <si>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</si>
  <si>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</si>
  <si>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</si>
  <si>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</si>
  <si>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</si>
  <si>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</si>
  <si>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</si>
  <si>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</si>
  <si>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</si>
  <si>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</si>
  <si>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</si>
  <si>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</si>
  <si>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</si>
  <si>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</si>
  <si>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</si>
  <si>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</si>
  <si>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</si>
  <si>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</si>
  <si>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</si>
  <si>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</si>
  <si>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</si>
  <si>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</si>
  <si>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</si>
  <si>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</si>
  <si>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</si>
  <si>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</si>
  <si>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</si>
  <si>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</si>
  <si>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</si>
  <si>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</si>
  <si>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</si>
  <si>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</si>
  <si>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</si>
  <si>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</si>
  <si>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</si>
  <si>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</si>
  <si>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</si>
  <si>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</si>
  <si>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</si>
  <si>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</si>
  <si>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</si>
  <si>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</si>
  <si>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</si>
  <si>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</si>
  <si>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</si>
  <si>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</si>
  <si>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</si>
  <si>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</si>
  <si>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</si>
  <si>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</si>
  <si>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</si>
  <si>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</si>
  <si>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</si>
  <si>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</si>
  <si>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</si>
  <si>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</si>
  <si>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</si>
  <si>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</si>
  <si>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</si>
  <si>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</si>
  <si>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</si>
  <si>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</si>
  <si>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</si>
  <si>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</si>
  <si>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</si>
  <si>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</si>
  <si>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</si>
  <si>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</si>
  <si>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</si>
  <si>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</si>
  <si>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</si>
  <si>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</si>
  <si>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</si>
  <si>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</si>
  <si>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</si>
  <si>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</si>
  <si>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</si>
  <si>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</si>
  <si>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</si>
  <si>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</si>
  <si>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</si>
  <si>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</si>
  <si>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</si>
  <si>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</si>
  <si>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</si>
  <si>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</si>
  <si>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</si>
  <si>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</si>
  <si>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</si>
  <si>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</si>
  <si>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</si>
  <si>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</si>
  <si>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</si>
  <si>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</si>
  <si>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</si>
  <si>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</si>
  <si>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</si>
  <si>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</si>
  <si>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</si>
  <si>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</si>
  <si>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</si>
  <si>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</si>
  <si>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</si>
  <si>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</si>
  <si>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</si>
  <si>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</si>
  <si>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</si>
  <si>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</si>
  <si>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</si>
  <si>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</si>
  <si>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</si>
  <si>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</si>
  <si>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</si>
  <si>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</si>
  <si>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</si>
  <si>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</si>
  <si>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</si>
  <si>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</si>
  <si>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</si>
  <si>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</si>
  <si>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</si>
  <si>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</si>
  <si>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</si>
  <si>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</si>
  <si>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</si>
  <si>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</si>
  <si>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</si>
  <si>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</si>
  <si>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</si>
  <si>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</si>
  <si>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</si>
  <si>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</si>
  <si>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</si>
  <si>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</si>
  <si>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</si>
  <si>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</si>
  <si>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</si>
  <si>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</si>
  <si>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</si>
  <si>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</si>
  <si>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</si>
  <si>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</si>
  <si>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</si>
  <si>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</si>
  <si>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</si>
  <si>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</si>
  <si>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</si>
  <si>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</si>
  <si>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</si>
  <si>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</si>
  <si>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</si>
  <si>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</si>
  <si>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</si>
  <si>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</si>
  <si>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</si>
  <si>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</si>
  <si>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</si>
  <si>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</si>
  <si>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</si>
  <si>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</si>
  <si>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</si>
  <si>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</si>
  <si>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</si>
  <si>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</si>
  <si>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</si>
  <si>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</si>
  <si>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</si>
  <si>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</si>
  <si>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</si>
  <si>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</si>
  <si>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</si>
  <si>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</si>
  <si>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</si>
  <si>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</si>
  <si>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</si>
  <si>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</si>
  <si>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</si>
  <si>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</si>
  <si>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</si>
  <si>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</si>
  <si>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</si>
  <si>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</si>
  <si>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</si>
  <si>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</si>
  <si>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</si>
  <si>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</si>
  <si>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</si>
  <si>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</si>
  <si>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</si>
  <si>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</si>
  <si>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</si>
  <si>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</si>
  <si>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</si>
  <si>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</si>
  <si>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</si>
  <si>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</si>
  <si>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</si>
  <si>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</si>
  <si>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</si>
  <si>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</si>
  <si>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</si>
  <si>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</si>
  <si>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</si>
  <si>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</si>
  <si>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</si>
  <si>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</si>
  <si>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</si>
  <si>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</si>
  <si>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</si>
  <si>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</si>
  <si>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</si>
  <si>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</si>
  <si>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</si>
  <si>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</si>
  <si>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</si>
  <si>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</si>
  <si>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</si>
  <si>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</si>
  <si>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</si>
  <si>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</si>
  <si>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</si>
  <si>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</si>
  <si>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</si>
  <si>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</si>
  <si>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</si>
  <si>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</si>
  <si>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</si>
  <si>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</si>
  <si>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</si>
  <si>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</si>
  <si>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</si>
  <si>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</si>
  <si>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</si>
  <si>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</si>
  <si>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</si>
  <si>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</si>
  <si>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</si>
  <si>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</si>
  <si>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</si>
  <si>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</si>
  <si>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</si>
  <si>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</si>
  <si>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</si>
  <si>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</si>
  <si>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</si>
  <si>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</si>
  <si>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</si>
  <si>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</si>
  <si>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</si>
  <si>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</si>
  <si>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</si>
  <si>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</si>
  <si>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</si>
  <si>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</si>
  <si>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</si>
  <si>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</si>
  <si>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</si>
  <si>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</si>
  <si>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</si>
  <si>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</si>
  <si>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</si>
  <si>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</si>
  <si>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</si>
  <si>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</si>
  <si>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</si>
  <si>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</si>
  <si>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</si>
  <si>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</si>
  <si>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</si>
  <si>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</si>
  <si>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</si>
  <si>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</si>
  <si>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</si>
  <si>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</si>
  <si>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</si>
  <si>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</si>
  <si>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</si>
  <si>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</si>
  <si>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</si>
  <si>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</si>
  <si>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</si>
  <si>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</si>
  <si>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</si>
  <si>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</si>
  <si>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</si>
  <si>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</si>
  <si>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</si>
  <si>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</si>
  <si>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</si>
  <si>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</si>
  <si>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</si>
  <si>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</si>
  <si>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</si>
  <si>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</si>
  <si>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</si>
  <si>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</si>
  <si>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</si>
  <si>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</si>
  <si>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</si>
  <si>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</si>
  <si>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</si>
  <si>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</si>
  <si>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</si>
  <si>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</si>
  <si>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</si>
  <si>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</si>
  <si>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</si>
  <si>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</si>
  <si>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</si>
  <si>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</si>
  <si>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</si>
  <si>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</si>
  <si>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</si>
  <si>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</si>
  <si>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</si>
  <si>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</si>
  <si>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</si>
  <si>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</si>
  <si>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</si>
  <si>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</si>
  <si>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</si>
  <si>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</si>
  <si>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</si>
  <si>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</si>
  <si>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</si>
  <si>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</si>
  <si>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</si>
  <si>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</si>
  <si>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</si>
  <si>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</si>
  <si>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</si>
  <si>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</si>
  <si>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</si>
  <si>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</si>
  <si>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</si>
  <si>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</si>
  <si>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</si>
  <si>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</si>
  <si>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</si>
  <si>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</si>
  <si>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</si>
  <si>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</si>
  <si>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</si>
  <si>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</si>
  <si>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</si>
  <si>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</si>
  <si>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</si>
  <si>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</si>
  <si>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</si>
  <si>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</si>
  <si>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</si>
  <si>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</si>
  <si>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</si>
  <si>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</si>
  <si>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</si>
  <si>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</si>
  <si>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</si>
  <si>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</si>
  <si>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</si>
  <si>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</si>
  <si>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</si>
  <si>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</si>
  <si>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</si>
  <si>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</si>
  <si>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</si>
  <si>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</si>
  <si>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</si>
  <si>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</si>
  <si>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</si>
  <si>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</si>
  <si>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</si>
  <si>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</si>
  <si>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</si>
  <si>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</si>
  <si>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</si>
  <si>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</si>
  <si>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</si>
  <si>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</si>
  <si>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</si>
  <si>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</si>
  <si>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</si>
  <si>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</si>
  <si>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</si>
  <si>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</si>
  <si>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</si>
  <si>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</si>
  <si>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</si>
  <si>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</si>
  <si>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</si>
  <si>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</si>
  <si>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</si>
  <si>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</si>
  <si>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</si>
  <si>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</si>
  <si>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</si>
  <si>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</si>
  <si>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</si>
  <si>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</si>
  <si>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</si>
  <si>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</si>
  <si>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</si>
  <si>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</si>
  <si>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</si>
  <si>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</si>
  <si>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</si>
  <si>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</si>
  <si>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</si>
  <si>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</si>
  <si>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</si>
  <si>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</si>
  <si>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</si>
  <si>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</si>
  <si>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</si>
  <si>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</si>
  <si>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</si>
  <si>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</si>
  <si>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</si>
  <si>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</si>
  <si>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</si>
  <si>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</si>
  <si>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</si>
  <si>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</si>
  <si>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</si>
  <si>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</si>
  <si>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</si>
  <si>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</si>
  <si>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</si>
  <si>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</si>
  <si>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</si>
  <si>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</si>
  <si>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</si>
  <si>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</si>
  <si>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</si>
  <si>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</si>
  <si>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</si>
  <si>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</si>
  <si>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</si>
  <si>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</si>
  <si>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</si>
  <si>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</si>
  <si>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</si>
  <si>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</si>
  <si>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</si>
  <si>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</si>
  <si>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</si>
  <si>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</si>
  <si>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</si>
  <si>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</si>
  <si>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</si>
  <si>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</si>
  <si>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</si>
  <si>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</si>
  <si>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</si>
  <si>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</si>
  <si>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</si>
  <si>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</si>
  <si>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</si>
  <si>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</si>
  <si>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</si>
  <si>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</si>
  <si>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</si>
  <si>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</si>
  <si>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</si>
  <si>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</si>
  <si>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</si>
  <si>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</si>
  <si>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</si>
  <si>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</si>
  <si>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</si>
  <si>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</si>
  <si>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</si>
  <si>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</si>
  <si>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</si>
  <si>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</si>
  <si>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</si>
  <si>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</si>
  <si>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</si>
  <si>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</si>
  <si>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</si>
  <si>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</si>
  <si>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</si>
  <si>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</si>
  <si>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</si>
  <si>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</si>
  <si>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</si>
  <si>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</si>
  <si>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</si>
  <si>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</si>
  <si>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</si>
  <si>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</si>
  <si>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</si>
  <si>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</si>
  <si>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</si>
  <si>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</si>
  <si>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</si>
  <si>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</si>
  <si>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</si>
  <si>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</si>
  <si>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</si>
  <si>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</si>
  <si>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</si>
  <si>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</si>
  <si>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</si>
  <si>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</si>
  <si>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</si>
  <si>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</si>
  <si>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</si>
  <si>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</si>
  <si>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</si>
  <si>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</si>
  <si>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</si>
  <si>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</si>
  <si>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</si>
  <si>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</si>
  <si>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</si>
  <si>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</si>
  <si>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</si>
  <si>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</si>
  <si>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</si>
  <si>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</si>
  <si>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</si>
  <si>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</si>
  <si>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</si>
  <si>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</si>
  <si>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</si>
  <si>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</si>
  <si>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</si>
  <si>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</si>
  <si>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</si>
  <si>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</si>
  <si>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</si>
  <si>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</si>
  <si>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</si>
  <si>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</si>
  <si>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</si>
  <si>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</si>
  <si>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</si>
  <si>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</si>
  <si>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</si>
  <si>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</si>
  <si>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</si>
  <si>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</si>
  <si>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</si>
  <si>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</si>
  <si>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</si>
  <si>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</si>
  <si>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</si>
  <si>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</si>
  <si>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</si>
  <si>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</si>
  <si>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</si>
  <si>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</si>
  <si>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</si>
  <si>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</si>
  <si>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</si>
  <si>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</si>
  <si>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</si>
  <si>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</si>
  <si>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</si>
  <si>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</si>
  <si>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</si>
  <si>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</si>
  <si>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</si>
  <si>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</si>
  <si>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</si>
  <si>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</si>
  <si>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</si>
  <si>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</si>
  <si>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</si>
  <si>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</si>
  <si>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</si>
  <si>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</si>
  <si>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</si>
  <si>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</si>
  <si>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</si>
  <si>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</si>
  <si>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</si>
  <si>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</si>
  <si>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</si>
  <si>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</si>
  <si>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</si>
  <si>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</si>
  <si>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</si>
  <si>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</si>
  <si>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</si>
  <si>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</si>
  <si>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</si>
  <si>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</si>
  <si>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</si>
  <si>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</si>
  <si>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</si>
  <si>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</si>
  <si>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</si>
  <si>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</si>
  <si>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</si>
  <si>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</si>
  <si>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</si>
  <si>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</si>
  <si>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</si>
  <si>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</si>
  <si>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</si>
  <si>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</si>
  <si>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</si>
  <si>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</si>
  <si>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</si>
  <si>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</si>
  <si>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</si>
  <si>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</si>
  <si>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</si>
  <si>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</si>
  <si>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</si>
  <si>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</si>
  <si>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</si>
  <si>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</si>
  <si>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</si>
  <si>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</si>
  <si>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</si>
  <si>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</si>
  <si>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</si>
  <si>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</si>
  <si>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</si>
  <si>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</si>
  <si>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</si>
  <si>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</si>
  <si>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</si>
  <si>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</si>
  <si>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</si>
  <si>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</si>
  <si>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</si>
  <si>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</si>
  <si>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</si>
  <si>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</si>
  <si>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</si>
  <si>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</si>
  <si>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</si>
  <si>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</si>
  <si>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</si>
  <si>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</si>
  <si>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</si>
  <si>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</si>
  <si>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</si>
  <si>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</si>
  <si>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</si>
  <si>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</si>
  <si>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</si>
  <si>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</si>
  <si>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</si>
  <si>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</si>
  <si>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</si>
  <si>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</si>
  <si>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</si>
  <si>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</si>
  <si>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</si>
  <si>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</si>
  <si>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</si>
  <si>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</si>
  <si>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</si>
  <si>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</si>
  <si>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</si>
  <si>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</si>
  <si>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</si>
  <si>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</si>
  <si>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</si>
  <si>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</si>
  <si>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</si>
  <si>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</si>
  <si>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</si>
  <si>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</si>
  <si>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</si>
  <si>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</si>
  <si>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</si>
  <si>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</si>
  <si>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</si>
  <si>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</si>
  <si>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</si>
  <si>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</si>
  <si>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</si>
  <si>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</si>
  <si>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</si>
  <si>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</si>
  <si>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</si>
  <si>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</si>
  <si>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</si>
  <si>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</si>
  <si>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</si>
  <si>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</si>
  <si>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</si>
  <si>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</si>
  <si>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</si>
  <si>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</si>
  <si>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</si>
  <si>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</si>
  <si>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</si>
  <si>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</si>
  <si>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</si>
  <si>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</si>
  <si>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</si>
  <si>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</si>
  <si>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</si>
  <si>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</si>
  <si>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</si>
  <si>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</si>
  <si>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</si>
  <si>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</si>
  <si>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</si>
  <si>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</si>
  <si>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</si>
  <si>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</si>
  <si>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</si>
  <si>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</si>
  <si>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</si>
  <si>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</si>
  <si>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</si>
  <si>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</si>
  <si>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</si>
  <si>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</si>
  <si>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</si>
  <si>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</si>
  <si>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</si>
  <si>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</si>
  <si>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</si>
  <si>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</si>
  <si>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</si>
  <si>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</si>
  <si>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</si>
  <si>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</si>
  <si>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</si>
  <si>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</si>
  <si>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</si>
  <si>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</si>
  <si>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</si>
  <si>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</si>
  <si>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</si>
  <si>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</si>
  <si>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</si>
  <si>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</si>
  <si>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</si>
  <si>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</si>
  <si>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</si>
  <si>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</si>
  <si>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</si>
  <si>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</si>
  <si>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</si>
  <si>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</si>
  <si>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</si>
  <si>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</si>
  <si>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</si>
  <si>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</si>
  <si>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</si>
  <si>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</si>
  <si>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</si>
  <si>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</si>
  <si>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</si>
  <si>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</si>
  <si>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</si>
  <si>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</si>
  <si>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</si>
  <si>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</si>
  <si>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</si>
  <si>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</si>
  <si>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</si>
  <si>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</si>
  <si>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</si>
  <si>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</si>
  <si>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</si>
  <si>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</si>
  <si>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</si>
  <si>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</si>
  <si>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</si>
  <si>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</si>
  <si>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</si>
  <si>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</si>
  <si>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</si>
  <si>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</si>
  <si>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</si>
  <si>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</si>
  <si>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</si>
  <si>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</si>
  <si>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</si>
  <si>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</si>
  <si>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</si>
  <si>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</si>
  <si>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</si>
  <si>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</si>
  <si>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</si>
  <si>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</si>
  <si>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</si>
  <si>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</si>
  <si>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</si>
  <si>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</si>
  <si>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</si>
  <si>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</si>
  <si>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</si>
  <si>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</si>
  <si>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</si>
  <si>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</si>
  <si>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</si>
  <si>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</si>
  <si>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</si>
  <si>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</si>
  <si>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</si>
  <si>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</si>
  <si>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</si>
  <si>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</si>
  <si>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</si>
  <si>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</si>
  <si>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</si>
  <si>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</si>
  <si>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</si>
  <si>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</si>
  <si>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</si>
  <si>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</si>
  <si>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</si>
  <si>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</si>
  <si>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</si>
  <si>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</si>
  <si>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</si>
  <si>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</si>
  <si>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</si>
  <si>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</si>
  <si>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</si>
  <si>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</si>
  <si>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</si>
  <si>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</si>
  <si>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</si>
  <si>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</si>
  <si>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</si>
  <si>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</si>
  <si>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</si>
  <si>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</si>
  <si>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</si>
  <si>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</si>
  <si>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</si>
  <si>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</si>
  <si>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</si>
  <si>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</si>
  <si>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</si>
  <si>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</si>
  <si>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</si>
  <si>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</si>
  <si>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</si>
  <si>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</si>
  <si>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</si>
  <si>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</si>
  <si>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</si>
  <si>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</si>
  <si>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</si>
  <si>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</si>
  <si>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</si>
  <si>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</si>
  <si>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</si>
  <si>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</si>
  <si>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</si>
  <si>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</si>
  <si>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</si>
  <si>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</si>
  <si>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</si>
  <si>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</si>
  <si>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</si>
  <si>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</si>
  <si>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</si>
  <si>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</si>
  <si>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</si>
  <si>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</si>
  <si>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</si>
  <si>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</si>
  <si>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</si>
  <si>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</si>
  <si>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</si>
  <si>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</si>
  <si>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</si>
  <si>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</si>
  <si>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</si>
  <si>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</si>
  <si>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</si>
  <si>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</si>
  <si>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</si>
  <si>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</si>
  <si>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</si>
  <si>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</si>
  <si>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</si>
  <si>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</si>
  <si>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</si>
  <si>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</si>
  <si>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</si>
  <si>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</si>
  <si>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</si>
  <si>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</si>
  <si>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</si>
  <si>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</si>
  <si>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</si>
  <si>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</si>
  <si>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</si>
  <si>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</si>
  <si>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</si>
  <si>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</si>
  <si>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</si>
  <si>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</si>
  <si>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</si>
  <si>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</si>
  <si>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</si>
  <si>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</si>
  <si>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</si>
  <si>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</si>
  <si>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</si>
  <si>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</si>
  <si>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</si>
  <si>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</si>
  <si>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</si>
  <si>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</si>
  <si>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</si>
  <si>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</si>
  <si>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</si>
  <si>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</si>
  <si>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</si>
  <si>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</si>
  <si>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</si>
  <si>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</si>
  <si>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</si>
  <si>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</si>
  <si>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</si>
  <si>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</si>
  <si>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</si>
  <si>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</si>
  <si>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</si>
  <si>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</si>
  <si>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</si>
  <si>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</si>
  <si>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</si>
  <si>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</si>
  <si>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</si>
  <si>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</si>
  <si>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</si>
  <si>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</si>
  <si>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</si>
  <si>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</si>
  <si>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</si>
  <si>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</si>
  <si>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</si>
  <si>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</si>
  <si>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</si>
  <si>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</si>
  <si>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</si>
  <si>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</si>
  <si>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</si>
  <si>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</si>
  <si>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</si>
  <si>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</si>
  <si>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</si>
  <si>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</si>
  <si>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</si>
  <si>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</si>
  <si>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</si>
  <si>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</si>
  <si>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</si>
  <si>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</si>
  <si>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</si>
  <si>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</si>
  <si>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</si>
  <si>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</si>
  <si>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</si>
  <si>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</si>
  <si>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</si>
  <si>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</si>
  <si>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</si>
  <si>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</si>
  <si>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</si>
  <si>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</si>
  <si>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</si>
  <si>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</si>
  <si>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</si>
  <si>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</si>
  <si>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</si>
  <si>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</si>
  <si>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</si>
  <si>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</si>
  <si>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</si>
  <si>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</si>
  <si>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</si>
  <si>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</si>
  <si>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</si>
  <si>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</si>
  <si>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</si>
  <si>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</si>
  <si>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</si>
  <si>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</si>
  <si>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</si>
  <si>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</si>
  <si>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</si>
  <si>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</si>
  <si>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</si>
  <si>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</si>
  <si>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</si>
  <si>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</si>
  <si>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</si>
  <si>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</si>
  <si>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</si>
  <si>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</si>
  <si>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</si>
  <si>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</si>
  <si>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</si>
  <si>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</si>
  <si>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</si>
  <si>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</si>
  <si>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</si>
  <si>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</si>
  <si>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</si>
  <si>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</si>
  <si>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</si>
  <si>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</si>
  <si>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</si>
  <si>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</si>
  <si>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</si>
  <si>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</si>
  <si>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</si>
  <si>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</si>
  <si>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</si>
  <si>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</si>
  <si>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</si>
  <si>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</si>
  <si>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</si>
  <si>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</si>
  <si>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</si>
  <si>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</si>
  <si>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</si>
  <si>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</si>
  <si>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</si>
  <si>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</si>
  <si>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</si>
  <si>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</si>
  <si>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</si>
  <si>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</si>
  <si>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</si>
  <si>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</si>
  <si>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</si>
  <si>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</si>
  <si>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</si>
  <si>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</si>
  <si>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</si>
  <si>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</si>
  <si>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</si>
  <si>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</si>
  <si>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</si>
  <si>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</si>
  <si>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</si>
  <si>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</si>
  <si>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</si>
  <si>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</si>
  <si>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</si>
  <si>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</si>
  <si>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</si>
  <si>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</si>
  <si>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</si>
  <si>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</si>
  <si>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</si>
  <si>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</si>
  <si>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</si>
  <si>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</si>
  <si>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</si>
  <si>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</si>
  <si>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</si>
  <si>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</si>
  <si>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</si>
  <si>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</si>
  <si>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</si>
  <si>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</si>
  <si>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</si>
  <si>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</si>
  <si>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</si>
  <si>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</si>
  <si>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</si>
  <si>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</si>
  <si>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</si>
  <si>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</si>
  <si>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</si>
  <si>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</si>
  <si>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</si>
  <si>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</si>
  <si>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</si>
  <si>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</si>
  <si>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</si>
  <si>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</si>
  <si>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</si>
  <si>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</si>
  <si>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</si>
  <si>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</si>
  <si>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</si>
  <si>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</si>
  <si>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</si>
  <si>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</si>
  <si>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</si>
  <si>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</si>
  <si>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</si>
  <si>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</si>
  <si>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</si>
  <si>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</si>
  <si>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</si>
  <si>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</si>
  <si>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</si>
  <si>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</si>
  <si>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</si>
  <si>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</si>
  <si>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</si>
  <si>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</si>
  <si>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</si>
  <si>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</si>
  <si>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</si>
  <si>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</si>
  <si>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</si>
  <si>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</si>
  <si>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</si>
  <si>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</si>
  <si>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</si>
  <si>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</si>
  <si>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</si>
  <si>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</si>
  <si>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</si>
  <si>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</si>
  <si>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</si>
  <si>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</si>
  <si>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</si>
  <si>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</si>
  <si>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</si>
  <si>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</si>
  <si>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</si>
  <si>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</si>
  <si>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</si>
  <si>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</si>
  <si>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</si>
  <si>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</si>
  <si>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</si>
  <si>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</si>
  <si>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</si>
  <si>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</si>
  <si>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</si>
  <si>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</si>
  <si>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</si>
  <si>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</si>
  <si>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</si>
  <si>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</si>
  <si>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</si>
  <si>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</si>
  <si>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</si>
  <si>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</si>
  <si>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</si>
  <si>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</si>
  <si>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</si>
  <si>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</si>
  <si>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</si>
  <si>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</si>
  <si>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</si>
  <si>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</si>
  <si>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</si>
  <si>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</si>
  <si>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</si>
  <si>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</si>
  <si>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</si>
  <si>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</si>
  <si>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</si>
  <si>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</si>
  <si>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</si>
  <si>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</si>
  <si>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</si>
  <si>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</si>
  <si>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</si>
  <si>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</si>
  <si>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</si>
  <si>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</si>
  <si>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</si>
  <si>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</si>
  <si>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</si>
  <si>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</si>
  <si>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</si>
  <si>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</si>
  <si>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</si>
  <si>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</si>
  <si>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</si>
  <si>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</si>
  <si>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</si>
  <si>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</si>
  <si>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</si>
  <si>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</si>
  <si>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</si>
  <si>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</si>
  <si>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</si>
  <si>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</si>
  <si>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</si>
  <si>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</si>
  <si>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</si>
  <si>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</si>
  <si>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</si>
  <si>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</si>
  <si>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</si>
  <si>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</si>
  <si>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</si>
  <si>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</si>
  <si>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</si>
  <si>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</si>
  <si>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</si>
  <si>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</si>
  <si>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</si>
  <si>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</si>
  <si>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</si>
  <si>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</si>
  <si>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</si>
  <si>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</si>
  <si>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</si>
  <si>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</si>
  <si>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</si>
  <si>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</si>
  <si>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</si>
  <si>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</si>
  <si>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</si>
  <si>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</si>
  <si>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</si>
  <si>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</si>
  <si>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</si>
  <si>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</si>
  <si>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</si>
  <si>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</si>
  <si>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</si>
  <si>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</si>
  <si>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</si>
  <si>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</si>
  <si>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</si>
  <si>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</si>
  <si>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</si>
  <si>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</si>
  <si>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</si>
  <si>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</si>
  <si>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</si>
  <si>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</si>
  <si>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</si>
  <si>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</si>
  <si>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</si>
  <si>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</si>
  <si>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</si>
  <si>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</si>
  <si>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</si>
  <si>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</si>
  <si>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</si>
  <si>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</si>
  <si>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</si>
  <si>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</si>
  <si>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</si>
  <si>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</si>
  <si>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</si>
  <si>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</si>
  <si>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</si>
  <si>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</si>
  <si>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</si>
  <si>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</si>
  <si>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</si>
  <si>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</si>
  <si>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</si>
  <si>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</si>
  <si>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</si>
  <si>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</si>
  <si>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</si>
  <si>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</si>
  <si>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</si>
  <si>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</si>
  <si>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</si>
  <si>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</si>
  <si>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</si>
  <si>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</si>
  <si>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</si>
  <si>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</si>
  <si>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</si>
  <si>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</si>
  <si>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</si>
  <si>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</si>
  <si>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</si>
  <si>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</si>
  <si>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</si>
  <si>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</si>
  <si>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</si>
  <si>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</si>
  <si>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</si>
  <si>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</si>
  <si>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</si>
  <si>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</si>
  <si>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</si>
  <si>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</si>
  <si>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</si>
  <si>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</si>
  <si>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</si>
  <si>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</si>
  <si>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</si>
  <si>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</si>
  <si>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</si>
  <si>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</si>
  <si>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</si>
  <si>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</si>
  <si>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</si>
  <si>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</si>
  <si>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</si>
  <si>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</si>
  <si>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</si>
  <si>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</si>
  <si>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</si>
  <si>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</si>
  <si>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</si>
  <si>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</si>
  <si>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</si>
  <si>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</si>
  <si>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</si>
  <si>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</si>
  <si>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</si>
  <si>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</si>
  <si>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</si>
  <si>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</si>
  <si>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</si>
  <si>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</si>
  <si>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</si>
  <si>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</si>
  <si>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</si>
  <si>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</si>
  <si>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</si>
  <si>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</si>
  <si>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</si>
  <si>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</si>
  <si>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</si>
  <si>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</si>
  <si>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</si>
  <si>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</si>
  <si>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</si>
  <si>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</si>
  <si>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</si>
  <si>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</si>
  <si>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</si>
  <si>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</si>
  <si>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</si>
  <si>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</si>
  <si>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</si>
  <si>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</si>
  <si>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</si>
  <si>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</si>
  <si>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</si>
  <si>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</si>
  <si>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</si>
  <si>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</si>
  <si>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</si>
  <si>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</si>
  <si>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</si>
  <si>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</si>
  <si>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</si>
  <si>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</si>
  <si>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</si>
  <si>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</si>
  <si>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</si>
  <si>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</si>
  <si>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</si>
  <si>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</si>
  <si>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</si>
  <si>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</si>
  <si>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</si>
  <si>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</si>
  <si>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</si>
  <si>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</si>
  <si>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</si>
  <si>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</si>
  <si>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</si>
  <si>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</si>
  <si>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</si>
  <si>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</si>
  <si>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</si>
  <si>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</si>
  <si>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</si>
  <si>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</si>
  <si>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</si>
  <si>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</si>
  <si>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</si>
  <si>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</si>
  <si>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</si>
  <si>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</si>
  <si>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</si>
  <si>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</si>
  <si>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</si>
  <si>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</si>
  <si>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</si>
  <si>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</si>
  <si>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</si>
  <si>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</si>
  <si>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</si>
  <si>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</si>
  <si>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</si>
  <si>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</si>
  <si>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</si>
  <si>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</si>
  <si>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</si>
  <si>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</si>
  <si>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</si>
  <si>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</si>
  <si>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</si>
  <si>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</si>
  <si>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</si>
  <si>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</si>
  <si>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</si>
  <si>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</si>
  <si>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</si>
  <si>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</si>
  <si>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</si>
  <si>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</si>
  <si>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</si>
  <si>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</si>
  <si>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</si>
  <si>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</si>
  <si>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</si>
  <si>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</si>
  <si>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</si>
  <si>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</si>
  <si>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</si>
  <si>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</si>
  <si>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</si>
  <si>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</si>
  <si>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</si>
  <si>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</si>
  <si>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</si>
  <si>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</si>
  <si>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</si>
  <si>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</si>
  <si>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</si>
  <si>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</si>
  <si>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</si>
  <si>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</si>
  <si>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</si>
  <si>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</si>
  <si>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</si>
  <si>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</si>
  <si>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</si>
  <si>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</si>
  <si>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</si>
  <si>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</si>
  <si>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</si>
  <si>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</si>
  <si>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</si>
  <si>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</si>
  <si>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</si>
  <si>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</si>
  <si>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</si>
  <si>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</si>
  <si>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</si>
  <si>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</si>
  <si>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</si>
  <si>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</si>
  <si>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</si>
  <si>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</si>
  <si>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</si>
  <si>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</si>
  <si>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</si>
  <si>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</si>
  <si>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</si>
  <si>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</si>
  <si>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</si>
  <si>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</si>
  <si>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</si>
  <si>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</si>
  <si>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</si>
  <si>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</si>
  <si>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</si>
  <si>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</si>
  <si>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</si>
  <si>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</si>
  <si>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</si>
  <si>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</si>
  <si>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</si>
  <si>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</si>
  <si>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</si>
  <si>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</si>
  <si>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</si>
  <si>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</si>
  <si>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</si>
  <si>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</si>
  <si>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</si>
  <si>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</si>
  <si>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</si>
  <si>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</si>
  <si>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</si>
  <si>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</si>
  <si>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</si>
  <si>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</si>
  <si>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</si>
  <si>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</si>
  <si>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</si>
  <si>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</si>
  <si>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</si>
  <si>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</si>
  <si>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</si>
  <si>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</si>
  <si>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</si>
  <si>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</si>
  <si>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</si>
  <si>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</si>
  <si>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</si>
  <si>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</si>
  <si>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</si>
  <si>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</si>
  <si>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</si>
  <si>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</si>
  <si>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</si>
  <si>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</si>
  <si>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</si>
  <si>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</si>
  <si>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</si>
  <si>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</si>
  <si>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</si>
  <si>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</si>
  <si>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</si>
  <si>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</si>
  <si>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</si>
  <si>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</si>
  <si>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</si>
  <si>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</si>
  <si>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</si>
  <si>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</si>
  <si>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</si>
  <si>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</si>
  <si>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</si>
  <si>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</si>
  <si>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</si>
  <si>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</si>
  <si>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</si>
  <si>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</si>
  <si>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</si>
  <si>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</si>
  <si>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</si>
  <si>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</si>
  <si>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</si>
  <si>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</si>
  <si>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</si>
  <si>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</si>
  <si>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</si>
  <si>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</si>
  <si>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</si>
  <si>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</si>
  <si>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</si>
  <si>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</si>
  <si>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</si>
  <si>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</si>
  <si>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</si>
  <si>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</si>
  <si>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</si>
  <si>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</si>
  <si>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</si>
  <si>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</si>
  <si>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</si>
  <si>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</si>
  <si>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</si>
  <si>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</si>
  <si>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</si>
  <si>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</si>
  <si>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</si>
  <si>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</si>
  <si>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</si>
  <si>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</si>
  <si>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</si>
  <si>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</si>
  <si>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</si>
  <si>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</si>
  <si>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</si>
  <si>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</si>
  <si>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</si>
  <si>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</si>
  <si>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</si>
  <si>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</si>
  <si>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</si>
  <si>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</si>
  <si>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</si>
  <si>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</si>
  <si>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</si>
  <si>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</si>
  <si>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</si>
  <si>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</si>
  <si>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</si>
  <si>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</si>
  <si>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</si>
  <si>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</si>
  <si>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</si>
  <si>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</si>
  <si>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</si>
  <si>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</si>
  <si>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</si>
  <si>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</si>
  <si>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</si>
  <si>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</si>
  <si>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</si>
  <si>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</si>
  <si>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</si>
  <si>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</si>
  <si>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</si>
  <si>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</si>
  <si>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</si>
  <si>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</si>
  <si>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</si>
  <si>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</si>
  <si>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</si>
  <si>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</si>
  <si>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</si>
  <si>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</si>
  <si>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</si>
  <si>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</si>
  <si>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</si>
  <si>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</si>
  <si>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</si>
  <si>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</si>
  <si>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</si>
  <si>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</si>
  <si>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</si>
  <si>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</si>
  <si>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</si>
  <si>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</si>
  <si>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</si>
  <si>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</si>
  <si>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</si>
  <si>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</si>
  <si>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</si>
  <si>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</si>
  <si>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</si>
  <si>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</si>
  <si>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</si>
  <si>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</si>
  <si>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</si>
  <si>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</si>
  <si>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</si>
  <si>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</si>
  <si>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</si>
  <si>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</si>
  <si>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</si>
  <si>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</si>
  <si>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</si>
  <si>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</si>
  <si>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</si>
  <si>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</si>
  <si>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</si>
  <si>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</si>
  <si>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</si>
  <si>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</si>
  <si>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</si>
  <si>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</si>
  <si>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</si>
  <si>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</si>
  <si>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</si>
  <si>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</si>
  <si>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</si>
  <si>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</si>
  <si>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</si>
  <si>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</si>
  <si>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</si>
  <si>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</si>
  <si>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</si>
  <si>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</si>
  <si>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</si>
  <si>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</si>
  <si>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</si>
  <si>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</si>
  <si>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</si>
  <si>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</si>
  <si>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</si>
  <si>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</si>
  <si>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</si>
  <si>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</si>
  <si>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</si>
  <si>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</si>
  <si>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</si>
  <si>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</si>
  <si>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</si>
  <si>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</si>
  <si>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</si>
  <si>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</si>
  <si>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</si>
  <si>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</si>
  <si>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</si>
  <si>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</si>
  <si>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</si>
  <si>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</si>
  <si>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</si>
  <si>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</si>
  <si>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</si>
  <si>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</si>
  <si>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</si>
  <si>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</si>
  <si>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</si>
  <si>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</si>
  <si>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</si>
  <si>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</si>
  <si>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</si>
  <si>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</si>
  <si>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</si>
  <si>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</si>
  <si>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</si>
  <si>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</si>
  <si>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</si>
  <si>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</si>
  <si>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</si>
  <si>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</si>
  <si>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</si>
  <si>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</si>
  <si>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</si>
  <si>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</si>
  <si>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</si>
  <si>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</si>
  <si>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</si>
  <si>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</si>
  <si>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</si>
  <si>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</si>
  <si>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</si>
  <si>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</si>
  <si>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</si>
  <si>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</si>
  <si>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</si>
  <si>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</si>
  <si>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</si>
  <si>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</si>
  <si>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</si>
  <si>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</si>
  <si>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</si>
  <si>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</si>
  <si>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</si>
  <si>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</si>
  <si>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</si>
  <si>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</si>
  <si>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</si>
  <si>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</si>
  <si>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</si>
  <si>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</si>
  <si>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</si>
  <si>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</si>
  <si>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</si>
  <si>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</si>
  <si>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</si>
  <si>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</si>
  <si>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</si>
  <si>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</si>
  <si>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</si>
  <si>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</si>
  <si>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</si>
  <si>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</si>
  <si>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</si>
  <si>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</si>
  <si>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</si>
  <si>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</si>
  <si>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</si>
  <si>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</si>
  <si>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</si>
  <si>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</si>
  <si>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</si>
  <si>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</si>
  <si>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</si>
  <si>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</si>
  <si>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</si>
  <si>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</si>
  <si>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</si>
  <si>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</si>
  <si>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</si>
  <si>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</si>
  <si>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</si>
  <si>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</si>
  <si>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</si>
  <si>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</si>
  <si>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</si>
  <si>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</si>
  <si>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</si>
  <si>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</si>
  <si>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</si>
  <si>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</si>
  <si>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</si>
  <si>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</si>
  <si>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</si>
  <si>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</si>
  <si>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</si>
  <si>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</si>
  <si>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</si>
  <si>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</si>
  <si>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</si>
  <si>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</si>
  <si>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</si>
  <si>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</si>
  <si>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</si>
  <si>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</si>
  <si>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</si>
  <si>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</si>
  <si>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</si>
  <si>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</si>
  <si>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</si>
  <si>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</si>
  <si>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</si>
  <si>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</si>
  <si>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</si>
  <si>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</si>
  <si>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</si>
  <si>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</si>
  <si>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</si>
  <si>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</si>
  <si>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</si>
  <si>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</si>
  <si>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</si>
  <si>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</si>
  <si>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</si>
  <si>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</si>
  <si>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</si>
  <si>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</si>
  <si>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</si>
  <si>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</si>
  <si>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</si>
  <si>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</si>
  <si>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</si>
  <si>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</si>
  <si>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</si>
  <si>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</si>
  <si>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</si>
  <si>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</si>
  <si>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</si>
  <si>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</si>
  <si>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</si>
  <si>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</si>
  <si>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</si>
  <si>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</si>
  <si>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</si>
  <si>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</si>
  <si>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</si>
  <si>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</si>
  <si>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</si>
  <si>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</si>
  <si>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</si>
  <si>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</si>
  <si>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</si>
  <si>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</si>
  <si>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</si>
  <si>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</si>
  <si>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</si>
  <si>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</si>
  <si>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</si>
  <si>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</si>
  <si>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</si>
  <si>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</si>
  <si>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</si>
  <si>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</si>
  <si>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</si>
  <si>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</si>
  <si>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</si>
  <si>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</si>
  <si>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</si>
  <si>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</si>
  <si>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</si>
  <si>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</si>
  <si>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</si>
  <si>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</si>
  <si>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</si>
  <si>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</si>
  <si>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</si>
  <si>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</si>
  <si>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</si>
  <si>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</si>
  <si>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</si>
  <si>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</si>
  <si>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</si>
  <si>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</si>
  <si>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</si>
  <si>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</si>
  <si>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</si>
  <si>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</si>
  <si>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</si>
  <si>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</si>
  <si>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</si>
  <si>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</si>
  <si>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</si>
  <si>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</si>
  <si>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</si>
  <si>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</si>
  <si>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</si>
  <si>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</si>
  <si>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</si>
  <si>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</si>
  <si>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</si>
  <si>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</si>
  <si>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</si>
  <si>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</si>
  <si>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</si>
  <si>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</si>
  <si>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</si>
  <si>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</si>
  <si>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</si>
  <si>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</si>
  <si>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</si>
  <si>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</si>
  <si>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</si>
  <si>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</si>
  <si>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</si>
  <si>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</si>
  <si>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</si>
  <si>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</si>
  <si>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</si>
  <si>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</si>
  <si>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</si>
  <si>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</si>
  <si>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</si>
  <si>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</si>
  <si>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</si>
  <si>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</si>
  <si>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</si>
  <si>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</si>
  <si>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</si>
  <si>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</si>
  <si>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</si>
  <si>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</si>
  <si>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</si>
  <si>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</si>
  <si>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</si>
  <si>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</si>
  <si>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</si>
  <si>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</si>
  <si>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</si>
  <si>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</si>
  <si>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</si>
  <si>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</si>
  <si>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</si>
  <si>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</si>
  <si>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</si>
  <si>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</si>
  <si>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</si>
  <si>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</si>
  <si>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</si>
  <si>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</si>
  <si>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</si>
  <si>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</si>
  <si>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</si>
  <si>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</si>
  <si>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</si>
  <si>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</si>
  <si>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</si>
  <si>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</si>
  <si>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</si>
  <si>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</si>
  <si>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</si>
  <si>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</si>
  <si>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</si>
  <si>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</si>
  <si>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</si>
  <si>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</si>
  <si>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</si>
  <si>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</si>
  <si>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</si>
  <si>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</si>
  <si>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</si>
  <si>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</si>
  <si>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</si>
  <si>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</si>
  <si>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</si>
  <si>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</si>
  <si>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</si>
  <si>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</si>
  <si>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</si>
  <si>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</si>
  <si>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</si>
  <si>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</si>
  <si>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</si>
  <si>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</si>
  <si>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</si>
  <si>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</si>
  <si>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</si>
  <si>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</si>
  <si>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</si>
  <si>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</si>
  <si>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</si>
  <si>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</si>
  <si>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</si>
  <si>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</si>
  <si>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</si>
  <si>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</si>
  <si>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</si>
  <si>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</si>
  <si>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</si>
  <si>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</si>
  <si>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</si>
  <si>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</si>
  <si>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</si>
  <si>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</si>
  <si>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</si>
  <si>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</si>
  <si>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</si>
  <si>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</si>
  <si>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</si>
  <si>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</si>
  <si>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</si>
  <si>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</si>
  <si>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</si>
  <si>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</si>
  <si>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</si>
  <si>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</si>
  <si>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</si>
  <si>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</si>
  <si>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</si>
  <si>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</si>
  <si>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</si>
  <si>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</si>
  <si>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</si>
  <si>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</si>
  <si>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</si>
  <si>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</si>
  <si>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</si>
  <si>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</si>
  <si>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</si>
  <si>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</si>
  <si>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</si>
  <si>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</si>
  <si>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</si>
  <si>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</si>
  <si>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</si>
  <si>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</si>
  <si>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</si>
  <si>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</si>
  <si>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</si>
  <si>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</si>
  <si>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</si>
  <si>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</si>
  <si>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</si>
  <si>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</si>
  <si>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</si>
  <si>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</si>
  <si>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</si>
  <si>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</si>
  <si>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</si>
  <si>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</si>
  <si>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</si>
  <si>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</si>
  <si>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</si>
  <si>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</si>
  <si>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</si>
  <si>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</si>
  <si>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</si>
  <si>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</si>
  <si>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</si>
  <si>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</si>
  <si>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</si>
  <si>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</si>
  <si>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</si>
  <si>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</si>
  <si>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</si>
  <si>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</si>
  <si>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</si>
  <si>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</si>
  <si>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</si>
  <si>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</si>
  <si>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</si>
  <si>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</si>
  <si>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</si>
  <si>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</si>
  <si>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</si>
  <si>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</si>
  <si>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</si>
  <si>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</si>
  <si>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</si>
  <si>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</si>
  <si>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</si>
  <si>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</si>
  <si>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</si>
  <si>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</si>
  <si>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</si>
  <si>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</si>
  <si>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</si>
  <si>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</si>
  <si>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</si>
  <si>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</si>
  <si>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</si>
  <si>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</si>
  <si>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</si>
  <si>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</si>
  <si>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</si>
  <si>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</si>
  <si>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</si>
  <si>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</si>
  <si>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</si>
  <si>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</si>
  <si>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</si>
  <si>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</si>
  <si>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</si>
  <si>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</si>
  <si>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</si>
  <si>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</si>
  <si>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</si>
  <si>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</si>
  <si>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</si>
  <si>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</si>
  <si>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</si>
  <si>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</si>
  <si>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</si>
  <si>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</si>
  <si>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</si>
  <si>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</si>
  <si>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</si>
  <si>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</si>
  <si>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</si>
  <si>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</si>
  <si>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</si>
  <si>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</si>
  <si>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</si>
  <si>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</si>
  <si>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</si>
  <si>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</si>
  <si>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</si>
  <si>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</si>
  <si>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</si>
  <si>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</si>
  <si>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</si>
  <si>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</si>
  <si>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</si>
  <si>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</si>
  <si>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</si>
  <si>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</si>
  <si>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</si>
  <si>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</si>
  <si>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</si>
  <si>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</si>
  <si>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</si>
  <si>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</si>
  <si>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</si>
  <si>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</si>
  <si>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</si>
  <si>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</si>
  <si>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</si>
  <si>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</si>
  <si>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</si>
  <si>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</si>
  <si>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</si>
  <si>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</si>
  <si>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</si>
  <si>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</si>
  <si>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</si>
  <si>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</si>
  <si>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</si>
  <si>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</si>
  <si>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</si>
  <si>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</si>
  <si>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</si>
  <si>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</si>
  <si>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</si>
  <si>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</si>
  <si>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</si>
  <si>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</si>
  <si>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</si>
  <si>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</si>
  <si>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</si>
  <si>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</si>
  <si>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</si>
  <si>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</si>
  <si>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</si>
  <si>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</si>
  <si>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</si>
  <si>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</si>
  <si>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</si>
  <si>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</si>
  <si>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</si>
  <si>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</si>
  <si>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</si>
  <si>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</si>
  <si>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</si>
  <si>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</si>
  <si>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</si>
  <si>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</si>
  <si>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</si>
  <si>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</si>
  <si>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</si>
  <si>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</si>
  <si>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</si>
  <si>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</si>
  <si>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</si>
  <si>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</si>
  <si>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</si>
  <si>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</si>
  <si>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</si>
  <si>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</si>
  <si>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</si>
  <si>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</si>
  <si>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</si>
  <si>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</si>
  <si>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</si>
  <si>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</si>
  <si>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</si>
  <si>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</si>
  <si>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</si>
  <si>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</si>
  <si>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</si>
  <si>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</si>
  <si>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</si>
  <si>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</si>
  <si>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</si>
  <si>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</si>
  <si>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</si>
  <si>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</si>
  <si>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</si>
  <si>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</si>
  <si>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</si>
  <si>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</si>
  <si>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</si>
  <si>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</si>
  <si>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</si>
  <si>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</si>
  <si>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</si>
  <si>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</si>
  <si>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</si>
  <si>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</si>
  <si>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</si>
  <si>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</si>
  <si>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</si>
  <si>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</si>
  <si>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</si>
  <si>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</si>
  <si>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</si>
  <si>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</si>
  <si>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</si>
  <si>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</si>
  <si>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</si>
  <si>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</si>
  <si>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</si>
  <si>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</si>
  <si>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</si>
  <si>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</si>
  <si>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</si>
  <si>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</si>
  <si>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</si>
  <si>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</si>
  <si>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</si>
  <si>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</si>
  <si>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</si>
  <si>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</si>
  <si>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</si>
  <si>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</si>
  <si>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</si>
  <si>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</si>
  <si>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</si>
  <si>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</si>
  <si>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</si>
  <si>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</si>
  <si>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</si>
  <si>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</si>
  <si>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</si>
  <si>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</si>
  <si>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</si>
  <si>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</si>
  <si>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</si>
  <si>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</si>
  <si>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</si>
  <si>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</si>
  <si>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</si>
  <si>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</si>
  <si>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</si>
  <si>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</si>
  <si>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</si>
  <si>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</si>
  <si>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</si>
  <si>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</si>
  <si>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</si>
  <si>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</si>
  <si>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</si>
  <si>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</si>
  <si>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</si>
  <si>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</si>
  <si>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</si>
  <si>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</si>
  <si>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</si>
  <si>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</si>
  <si>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</si>
  <si>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</si>
  <si>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</si>
  <si>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</si>
  <si>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</si>
  <si>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</si>
  <si>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</si>
  <si>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</si>
  <si>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</si>
  <si>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</si>
  <si>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</si>
  <si>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</si>
  <si>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</si>
  <si>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</si>
  <si>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</si>
  <si>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</si>
  <si>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</si>
  <si>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</si>
  <si>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</si>
  <si>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</si>
  <si>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</si>
  <si>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</si>
  <si>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</si>
  <si>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</si>
  <si>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</si>
  <si>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</si>
  <si>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</si>
  <si>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</si>
  <si>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</si>
  <si>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</si>
  <si>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</si>
  <si>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</si>
  <si>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</si>
  <si>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</si>
  <si>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</si>
  <si>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</si>
  <si>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</si>
  <si>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</si>
  <si>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</si>
  <si>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</si>
  <si>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</si>
  <si>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</si>
  <si>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</si>
  <si>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</si>
  <si>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</si>
  <si>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</si>
  <si>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</si>
  <si>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</si>
  <si>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</si>
  <si>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</si>
  <si>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</si>
  <si>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</si>
  <si>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</si>
  <si>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</si>
  <si>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</si>
  <si>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</si>
  <si>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</si>
  <si>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</si>
  <si>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</si>
  <si>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</si>
  <si>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</si>
  <si>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</si>
  <si>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</si>
  <si>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</si>
  <si>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</si>
  <si>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</si>
  <si>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</si>
  <si>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</si>
  <si>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</si>
  <si>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</si>
  <si>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</si>
  <si>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</si>
  <si>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</si>
  <si>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</si>
  <si>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</si>
  <si>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</si>
  <si>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</si>
  <si>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</si>
  <si>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</si>
  <si>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</si>
  <si>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</si>
  <si>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</si>
  <si>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</si>
  <si>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</si>
  <si>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</si>
  <si>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</si>
  <si>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</si>
  <si>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</si>
  <si>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</si>
  <si>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</si>
  <si>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</si>
  <si>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</si>
  <si>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</si>
  <si>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</si>
  <si>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</si>
  <si>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</si>
  <si>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</si>
  <si>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</si>
  <si>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</si>
  <si>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</si>
  <si>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</si>
  <si>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</si>
  <si>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</si>
  <si>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</si>
  <si>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</si>
  <si>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</si>
  <si>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</si>
  <si>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</si>
  <si>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</si>
  <si>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</si>
  <si>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</si>
  <si>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</si>
  <si>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</si>
  <si>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</si>
  <si>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</si>
  <si>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</si>
  <si>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</si>
  <si>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</si>
  <si>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</si>
  <si>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</si>
  <si>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</si>
  <si>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</si>
  <si>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</si>
  <si>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</si>
  <si>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</si>
  <si>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</si>
  <si>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</si>
  <si>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</si>
  <si>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</si>
  <si>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</si>
  <si>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</si>
  <si>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</si>
  <si>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</si>
  <si>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</si>
  <si>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</si>
  <si>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</si>
  <si>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</si>
  <si>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</si>
  <si>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</si>
  <si>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</si>
  <si>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</si>
  <si>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</si>
  <si>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</si>
  <si>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</si>
  <si>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</si>
  <si>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</si>
  <si>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</si>
  <si>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</si>
  <si>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</si>
  <si>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</si>
  <si>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</si>
  <si>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</si>
  <si>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</si>
  <si>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</si>
  <si>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</si>
  <si>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</si>
  <si>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</si>
  <si>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</si>
  <si>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</si>
  <si>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</si>
  <si>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</si>
  <si>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</si>
  <si>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</si>
  <si>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</si>
  <si>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</si>
  <si>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</si>
  <si>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</si>
  <si>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</si>
  <si>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</si>
  <si>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</si>
  <si>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</si>
  <si>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</si>
  <si>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</si>
  <si>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</si>
  <si>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</si>
  <si>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</si>
  <si>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</si>
  <si>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</si>
  <si>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</si>
  <si>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</si>
  <si>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</si>
  <si>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</si>
  <si>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</si>
  <si>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</si>
  <si>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</si>
  <si>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</si>
  <si>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</si>
  <si>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</si>
  <si>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</si>
  <si>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</si>
  <si>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</si>
  <si>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</si>
  <si>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</si>
  <si>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</si>
  <si>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</si>
  <si>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</si>
  <si>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</si>
  <si>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</si>
  <si>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</si>
  <si>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</si>
  <si>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</si>
  <si>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</si>
  <si>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</si>
  <si>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</si>
  <si>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</si>
  <si>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</si>
  <si>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</si>
  <si>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</si>
  <si>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</si>
  <si>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</si>
  <si>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</si>
  <si>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</si>
  <si>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</si>
  <si>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</si>
  <si>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</si>
  <si>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</si>
  <si>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</si>
  <si>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</si>
  <si>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</si>
  <si>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</si>
  <si>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</si>
  <si>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</si>
  <si>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</si>
  <si>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</si>
  <si>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</si>
  <si>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</si>
  <si>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</si>
  <si>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</si>
  <si>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</si>
  <si>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</si>
  <si>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</si>
  <si>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</si>
  <si>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</si>
  <si>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</si>
  <si>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</si>
  <si>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</si>
  <si>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</si>
  <si>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</si>
  <si>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</si>
  <si>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</si>
  <si>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</si>
  <si>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</si>
  <si>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</si>
  <si>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</si>
  <si>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</si>
  <si>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</si>
  <si>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</si>
  <si>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</si>
  <si>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</si>
  <si>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</si>
  <si>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</si>
  <si>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</si>
  <si>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</si>
  <si>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</si>
  <si>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</si>
  <si>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</si>
  <si>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</si>
  <si>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</si>
  <si>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</si>
  <si>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</si>
  <si>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</si>
  <si>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</si>
  <si>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</si>
  <si>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</si>
  <si>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</si>
  <si>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</si>
  <si>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</si>
  <si>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</si>
  <si>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</si>
  <si>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</si>
  <si>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</si>
  <si>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</si>
  <si>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</si>
  <si>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</si>
  <si>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</si>
  <si>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</si>
  <si>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</si>
  <si>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</si>
  <si>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</si>
  <si>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</si>
  <si>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</si>
  <si>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</si>
  <si>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</si>
  <si>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</si>
  <si>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</si>
  <si>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</si>
  <si>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</si>
  <si>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</si>
  <si>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</si>
  <si>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</si>
  <si>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</si>
  <si>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</si>
  <si>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</si>
  <si>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</si>
  <si>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</si>
  <si>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</si>
  <si>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</si>
  <si>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</si>
  <si>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</si>
  <si>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</si>
  <si>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</si>
  <si>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</si>
  <si>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</si>
  <si>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</si>
  <si>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</si>
  <si>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</si>
  <si>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</si>
  <si>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</si>
  <si>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</si>
  <si>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</si>
  <si>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</si>
  <si>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</si>
  <si>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</si>
  <si>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</si>
  <si>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</si>
  <si>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</si>
  <si>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</si>
  <si>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</si>
  <si>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</si>
  <si>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</si>
  <si>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</si>
  <si>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</si>
  <si>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</si>
  <si>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</si>
  <si>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</si>
  <si>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</si>
  <si>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</si>
  <si>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</si>
  <si>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</si>
  <si>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</si>
  <si>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</si>
  <si>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</si>
  <si>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</si>
  <si>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</si>
  <si>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</si>
  <si>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</si>
  <si>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</si>
  <si>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</si>
  <si>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</si>
  <si>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</si>
  <si>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</si>
  <si>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</si>
  <si>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</si>
  <si>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</si>
  <si>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</si>
  <si>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</si>
  <si>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</si>
  <si>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</si>
  <si>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</si>
  <si>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</si>
  <si>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</si>
  <si>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</si>
  <si>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</si>
  <si>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</si>
  <si>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</si>
  <si>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</si>
  <si>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</si>
  <si>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</si>
  <si>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</si>
  <si>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</si>
  <si>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</si>
  <si>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</si>
  <si>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</si>
  <si>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</si>
  <si>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</si>
  <si>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</si>
  <si>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</si>
  <si>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</si>
  <si>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</si>
  <si>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</si>
  <si>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</si>
  <si>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</si>
  <si>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</si>
  <si>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</si>
  <si>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</si>
  <si>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</si>
  <si>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</si>
  <si>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</si>
  <si>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</si>
  <si>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</si>
  <si>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</si>
  <si>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</si>
  <si>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</si>
  <si>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</si>
  <si>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</si>
  <si>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</si>
  <si>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</si>
  <si>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</si>
  <si>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</si>
  <si>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</si>
  <si>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</si>
  <si>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</si>
  <si>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</si>
  <si>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</si>
  <si>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</si>
  <si>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</si>
  <si>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</si>
  <si>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</si>
  <si>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</si>
  <si>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</si>
  <si>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</si>
  <si>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</si>
  <si>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</si>
  <si>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</si>
  <si>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</si>
  <si>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</si>
  <si>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</si>
  <si>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</si>
  <si>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</si>
  <si>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</si>
  <si>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</si>
  <si>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</si>
  <si>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</si>
  <si>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</si>
  <si>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</si>
  <si>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</si>
  <si>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</si>
  <si>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</si>
  <si>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</si>
  <si>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</si>
  <si>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</si>
  <si>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</si>
  <si>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</si>
  <si>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</si>
  <si>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</si>
  <si>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</si>
  <si>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</si>
  <si>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</si>
  <si>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</si>
  <si>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</si>
  <si>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</si>
  <si>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</si>
  <si>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</si>
  <si>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</si>
  <si>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</si>
  <si>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</si>
  <si>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</si>
  <si>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</si>
  <si>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</si>
  <si>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</si>
  <si>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</si>
  <si>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</si>
  <si>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</si>
  <si>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</si>
  <si>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</si>
  <si>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</si>
  <si>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</si>
  <si>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</si>
  <si>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</si>
  <si>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</si>
  <si>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</si>
  <si>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</si>
  <si>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</si>
  <si>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</si>
  <si>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</si>
  <si>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</si>
  <si>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</si>
  <si>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</si>
  <si>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</si>
  <si>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</si>
  <si>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</si>
  <si>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</si>
  <si>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</si>
  <si>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</si>
  <si>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</si>
  <si>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</si>
  <si>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</si>
  <si>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</si>
  <si>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</si>
  <si>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</si>
  <si>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</si>
  <si>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</si>
  <si>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</si>
  <si>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</si>
  <si>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</si>
  <si>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</si>
  <si>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</si>
  <si>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</si>
  <si>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</si>
  <si>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</si>
  <si>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</si>
  <si>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</si>
  <si>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</si>
  <si>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</si>
  <si>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</si>
  <si>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</si>
  <si>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</si>
  <si>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</si>
  <si>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</si>
  <si>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</si>
  <si>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</si>
  <si>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</si>
  <si>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</si>
  <si>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</si>
  <si>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</si>
  <si>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</si>
  <si>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</si>
  <si>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</si>
  <si>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</si>
  <si>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</si>
  <si>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</si>
  <si>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</si>
  <si>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</si>
  <si>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</si>
  <si>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</si>
  <si>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</si>
  <si>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</si>
  <si>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</si>
  <si>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</si>
  <si>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</si>
  <si>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</si>
  <si>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</si>
  <si>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</si>
  <si>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</si>
  <si>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</si>
  <si>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</si>
  <si>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</si>
  <si>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</si>
  <si>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</si>
  <si>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</si>
  <si>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</si>
  <si>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</si>
  <si>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</si>
  <si>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</si>
  <si>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</si>
  <si>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</si>
  <si>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</si>
  <si>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</si>
  <si>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</si>
  <si>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</si>
  <si>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</si>
  <si>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</si>
  <si>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</si>
  <si>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</si>
  <si>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</si>
  <si>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</si>
  <si>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</si>
  <si>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</si>
  <si>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</si>
  <si>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</si>
  <si>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</si>
  <si>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</si>
  <si>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</si>
  <si>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</si>
  <si>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</si>
  <si>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</si>
  <si>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</si>
  <si>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</si>
  <si>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</si>
  <si>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</si>
  <si>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</si>
  <si>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</si>
  <si>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</si>
  <si>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</si>
  <si>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</si>
  <si>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</si>
  <si>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</si>
  <si>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</si>
  <si>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</si>
  <si>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</si>
  <si>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</si>
  <si>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</si>
  <si>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</si>
  <si>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</si>
  <si>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</si>
  <si>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</si>
  <si>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</si>
  <si>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</si>
  <si>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</si>
  <si>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</si>
  <si>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</si>
  <si>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</si>
  <si>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</si>
  <si>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</si>
  <si>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</si>
  <si>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</si>
  <si>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</si>
  <si>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</si>
  <si>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</si>
  <si>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</si>
  <si>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</si>
  <si>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</si>
  <si>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</si>
  <si>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</si>
  <si>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</si>
  <si>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</si>
  <si>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</si>
  <si>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</si>
  <si>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</si>
  <si>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</si>
  <si>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</si>
  <si>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</si>
  <si>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</si>
  <si>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</si>
  <si>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</si>
  <si>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</si>
  <si>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</si>
  <si>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</si>
  <si>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</si>
  <si>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</si>
  <si>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</si>
  <si>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</si>
  <si>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</si>
  <si>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</si>
  <si>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</si>
  <si>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</si>
  <si>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</si>
  <si>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</si>
  <si>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</si>
  <si>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</si>
  <si>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</si>
  <si>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</si>
  <si>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</si>
  <si>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</si>
  <si>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</si>
  <si>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</si>
  <si>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</si>
  <si>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</si>
  <si>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</si>
  <si>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</si>
  <si>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</si>
  <si>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</si>
  <si>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</si>
  <si>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</si>
  <si>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</si>
  <si>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</si>
  <si>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</si>
  <si>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</si>
  <si>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</si>
  <si>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</si>
  <si>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</si>
  <si>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</si>
  <si>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</si>
  <si>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</si>
  <si>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</si>
  <si>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</si>
  <si>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</si>
  <si>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</si>
  <si>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</si>
  <si>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</si>
  <si>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</si>
  <si>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</si>
  <si>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</si>
  <si>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</si>
  <si>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</si>
  <si>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</si>
  <si>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</si>
  <si>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</si>
  <si>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</si>
  <si>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</si>
  <si>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</si>
  <si>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</si>
  <si>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</si>
  <si>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</si>
  <si>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</si>
  <si>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</si>
  <si>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</si>
  <si>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</si>
  <si>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</si>
  <si>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</si>
  <si>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</si>
  <si>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</si>
  <si>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</si>
  <si>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</si>
  <si>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</si>
  <si>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</si>
  <si>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</si>
  <si>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</si>
  <si>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</si>
  <si>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</si>
  <si>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</si>
  <si>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</si>
  <si>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</si>
  <si>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vertAlign val="superscript"/>
        <sz val="8"/>
        <rFont val="Arial"/>
        <family val="2"/>
      </rPr>
      <t>(ب)</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</si>
  <si>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</si>
  <si>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</si>
  <si>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</si>
  <si>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</si>
  <si>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</si>
  <si>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</si>
  <si>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</si>
  <si>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</si>
  <si>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</si>
  <si>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</si>
  <si>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</si>
  <si>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</si>
  <si>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</si>
  <si>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</si>
  <si>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</si>
  <si>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</si>
  <si>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</si>
  <si>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</si>
  <si>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</si>
  <si>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</si>
  <si>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</si>
  <si>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</si>
  <si>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</si>
  <si>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</si>
  <si>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</si>
  <si>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</si>
  <si>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</si>
  <si>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</si>
  <si>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</si>
  <si>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</si>
  <si>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</si>
  <si>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</si>
  <si>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</si>
  <si>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</si>
  <si>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</si>
  <si>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</si>
  <si>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</si>
  <si>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</si>
  <si>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</si>
  <si>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</si>
  <si>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</si>
  <si>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</si>
  <si>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</si>
  <si>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</si>
  <si>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</si>
  <si>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</si>
  <si>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</si>
  <si>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</si>
  <si>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</si>
  <si>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</si>
  <si>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</si>
  <si>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</si>
  <si>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</si>
  <si>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</si>
  <si>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</si>
  <si>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</si>
  <si>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</si>
  <si>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</si>
  <si>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</si>
  <si>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</si>
  <si>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</si>
  <si>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</si>
  <si>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</si>
  <si>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</si>
  <si>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</si>
  <si>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</si>
  <si>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</si>
  <si>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</si>
  <si>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</si>
  <si>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</si>
  <si>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</si>
  <si>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</si>
  <si>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</si>
  <si>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</si>
  <si>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</si>
  <si>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</si>
  <si>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</si>
  <si>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</si>
  <si>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</si>
  <si>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</si>
  <si>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</si>
  <si>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</si>
  <si>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</si>
  <si>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</si>
  <si>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</si>
  <si>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</si>
  <si>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</si>
  <si>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</si>
  <si>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</si>
  <si>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</si>
  <si>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</si>
  <si>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</si>
  <si>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</si>
  <si>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</si>
  <si>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</si>
  <si>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</si>
  <si>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</si>
  <si>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</si>
  <si>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</si>
  <si>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</si>
  <si>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</si>
  <si>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</si>
  <si>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</si>
  <si>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</si>
  <si>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</si>
  <si>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</si>
  <si>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</si>
  <si>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</si>
  <si>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</si>
  <si>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</si>
  <si>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</si>
  <si>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</si>
  <si>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</si>
  <si>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</si>
  <si>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</si>
  <si>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</si>
  <si>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</si>
  <si>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</si>
  <si>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</si>
  <si>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</si>
  <si>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</si>
  <si>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</si>
  <si>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</si>
  <si>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</si>
  <si>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</si>
  <si>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</si>
  <si>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</si>
  <si>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</si>
  <si>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</si>
  <si>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</si>
  <si>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</si>
  <si>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</si>
  <si>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</si>
  <si>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</si>
  <si>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</si>
  <si>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</si>
  <si>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</si>
  <si>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</si>
  <si>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</si>
  <si>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</si>
  <si>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</si>
  <si>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</si>
  <si>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</si>
  <si>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</si>
  <si>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</si>
  <si>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</si>
  <si>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</si>
  <si>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</si>
  <si>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</si>
  <si>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</si>
  <si>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</si>
  <si>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</si>
  <si>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</si>
  <si>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</si>
  <si>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</si>
  <si>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</si>
  <si>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</si>
  <si>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</si>
  <si>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</si>
  <si>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</si>
  <si>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</si>
  <si>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</si>
  <si>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</si>
  <si>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</si>
  <si>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</si>
  <si>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</si>
  <si>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</si>
  <si>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</si>
  <si>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</si>
  <si>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</si>
  <si>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</si>
  <si>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</si>
  <si>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</si>
  <si>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</si>
  <si>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</si>
  <si>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</si>
  <si>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</si>
  <si>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</si>
  <si>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</si>
  <si>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</si>
  <si>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</si>
  <si>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</si>
  <si>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</si>
  <si>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</si>
  <si>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</si>
  <si>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</si>
  <si>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</si>
  <si>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</si>
  <si>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</si>
  <si>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</si>
  <si>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</si>
  <si>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</si>
  <si>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</si>
  <si>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</si>
  <si>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</si>
  <si>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</si>
  <si>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</si>
  <si>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</si>
  <si>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</si>
  <si>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</si>
  <si>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</si>
  <si>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</si>
  <si>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</si>
  <si>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</si>
  <si>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</si>
  <si>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</si>
  <si>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</si>
  <si>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</si>
  <si>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</si>
  <si>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</si>
  <si>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</si>
  <si>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</si>
  <si>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</si>
  <si>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</si>
  <si>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</si>
  <si>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</si>
  <si>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</si>
  <si>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</si>
  <si>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</si>
  <si>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</si>
  <si>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</si>
  <si>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</si>
  <si>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</si>
  <si>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</si>
  <si>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</si>
  <si>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</si>
  <si>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</si>
  <si>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</si>
  <si>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</si>
  <si>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</si>
  <si>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</si>
  <si>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</si>
  <si>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</si>
  <si>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</si>
  <si>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</si>
  <si>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</si>
  <si>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</si>
  <si>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</si>
  <si>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</si>
  <si>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</si>
  <si>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</si>
  <si>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</si>
  <si>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</si>
  <si>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</si>
  <si>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</si>
  <si>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</si>
  <si>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</si>
  <si>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</si>
  <si>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</si>
  <si>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</si>
  <si>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</si>
  <si>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</si>
  <si>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</si>
  <si>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</si>
  <si>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</si>
  <si>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</si>
  <si>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</si>
  <si>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</si>
  <si>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</si>
  <si>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</si>
  <si>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</si>
  <si>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</si>
  <si>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</si>
  <si>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</si>
  <si>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</si>
  <si>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</si>
  <si>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</si>
  <si>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</si>
  <si>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</si>
  <si>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</si>
  <si>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</si>
  <si>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</si>
  <si>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</si>
  <si>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</si>
  <si>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</si>
  <si>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</si>
  <si>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</si>
  <si>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</si>
  <si>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</si>
  <si>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</si>
  <si>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</si>
  <si>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</si>
  <si>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</si>
  <si>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</si>
  <si>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</si>
  <si>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</si>
  <si>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</si>
  <si>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</si>
  <si>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</si>
  <si>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</si>
  <si>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</si>
  <si>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</si>
  <si>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</si>
  <si>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</si>
  <si>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</si>
  <si>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</si>
  <si>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</si>
  <si>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</si>
  <si>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</si>
  <si>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</si>
  <si>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</si>
  <si>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</si>
  <si>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</si>
  <si>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</si>
  <si>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</si>
  <si>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</si>
  <si>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</si>
  <si>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</si>
  <si>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</si>
  <si>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</si>
  <si>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</si>
  <si>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</si>
  <si>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</si>
  <si>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</si>
  <si>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</si>
  <si>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</si>
  <si>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</si>
  <si>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</si>
  <si>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</si>
  <si>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</si>
  <si>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</si>
  <si>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t>
    </r>
  </si>
  <si>
    <r>
      <rPr>
        <sz val="8"/>
        <rFont val="Arial"/>
        <family val="2"/>
      </rPr>
      <t>ø</t>
    </r>
  </si>
  <si>
    <r>
      <rPr>
        <sz val="8"/>
        <rFont val="Arial"/>
        <family val="2"/>
      </rPr>
      <t>-</t>
    </r>
  </si>
  <si>
    <r>
      <rPr>
        <sz val="8"/>
        <rFont val="Arial"/>
        <family val="2"/>
      </rPr>
      <t>-</t>
    </r>
  </si>
  <si>
    <r>
      <rPr>
        <sz val="8"/>
        <rFont val="Arial"/>
        <family val="2"/>
      </rPr>
      <t>-</t>
    </r>
  </si>
  <si>
    <r>
      <rPr>
        <i/>
        <sz val="10"/>
        <color rgb="FFB76285"/>
        <rFont val="Calibri"/>
        <family val="2"/>
      </rPr>
      <t>البلد أو الإقليم</t>
    </r>
  </si>
  <si>
    <r>
      <rPr>
        <i/>
        <sz val="10"/>
        <color rgb="FFB76285"/>
        <rFont val="Calibri"/>
        <family val="2"/>
      </rPr>
      <t>السنة</t>
    </r>
  </si>
  <si>
    <r>
      <rPr>
        <sz val="9"/>
        <rFont val="Calibri"/>
        <family val="2"/>
      </rPr>
      <t>بلغاريا</t>
    </r>
  </si>
  <si>
    <r>
      <rPr>
        <sz val="8"/>
        <rFont val="Arial"/>
        <family val="2"/>
      </rPr>
      <t>-</t>
    </r>
  </si>
  <si>
    <r>
      <rPr>
        <sz val="8"/>
        <rFont val="Arial"/>
        <family val="2"/>
      </rPr>
      <t>-</t>
    </r>
  </si>
  <si>
    <r>
      <rPr>
        <sz val="9"/>
        <rFont val="Calibri"/>
        <family val="2"/>
      </rPr>
      <t>كندا</t>
    </r>
  </si>
  <si>
    <r>
      <rPr>
        <sz val="8"/>
        <rFont val="Arial"/>
        <family val="2"/>
      </rPr>
      <t>-</t>
    </r>
  </si>
  <si>
    <r>
      <rPr>
        <sz val="8"/>
        <rFont val="Arial"/>
        <family val="2"/>
      </rPr>
      <t>-</t>
    </r>
  </si>
  <si>
    <r>
      <rPr>
        <sz val="9"/>
        <rFont val="Calibri"/>
        <family val="2"/>
      </rPr>
      <t>الهند</t>
    </r>
  </si>
  <si>
    <r>
      <rPr>
        <sz val="8"/>
        <rFont val="Arial"/>
        <family val="2"/>
      </rPr>
      <t>-</t>
    </r>
  </si>
  <si>
    <r>
      <rPr>
        <sz val="9"/>
        <rFont val="Calibri"/>
        <family val="2"/>
      </rPr>
      <t>ميانمار</t>
    </r>
  </si>
  <si>
    <r>
      <rPr>
        <sz val="9"/>
        <rFont val="Calibri"/>
        <family val="2"/>
      </rPr>
      <t>النرويج</t>
    </r>
  </si>
  <si>
    <r>
      <rPr>
        <sz val="9"/>
        <rFont val="Calibri"/>
        <family val="2"/>
      </rPr>
      <t>جمهورية مولدوفا</t>
    </r>
  </si>
  <si>
    <r>
      <rPr>
        <sz val="8"/>
        <rFont val="Arial"/>
        <family val="2"/>
      </rPr>
      <t>-</t>
    </r>
  </si>
  <si>
    <r>
      <rPr>
        <sz val="9"/>
        <rFont val="Calibri"/>
        <family val="2"/>
      </rPr>
      <t>السويد</t>
    </r>
  </si>
  <si>
    <r>
      <rPr>
        <sz val="8"/>
        <rFont val="Arial"/>
        <family val="2"/>
      </rPr>
      <t>-</t>
    </r>
  </si>
  <si>
    <r>
      <rPr>
        <sz val="9"/>
        <rFont val="Calibri"/>
        <family val="2"/>
      </rPr>
      <t>أوكرانيا</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</si>
  <si>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</si>
  <si>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</si>
  <si>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</si>
  <si>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</si>
  <si>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</si>
  <si>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</si>
  <si>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</si>
  <si>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</si>
  <si>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</si>
  <si>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</si>
  <si>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</si>
  <si>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</si>
  <si>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</si>
  <si>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</si>
  <si>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</si>
  <si>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</si>
  <si>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</si>
  <si>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</si>
  <si>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</si>
  <si>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</si>
  <si>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</si>
  <si>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</si>
  <si>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</si>
  <si>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</si>
  <si>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</si>
  <si>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</si>
  <si>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</si>
  <si>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</si>
  <si>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</si>
  <si>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</si>
  <si>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</si>
  <si>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</si>
  <si>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</si>
  <si>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</si>
  <si>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</si>
  <si>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</si>
  <si>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</si>
  <si>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</si>
  <si>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</si>
  <si>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</si>
  <si>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</si>
  <si>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</si>
  <si>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</si>
  <si>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</si>
  <si>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</si>
  <si>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</si>
  <si>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</si>
  <si>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</si>
  <si>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</si>
  <si>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</si>
  <si>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</si>
  <si>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</si>
  <si>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</si>
  <si>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</si>
  <si>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</si>
  <si>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</si>
  <si>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</si>
  <si>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</si>
  <si>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</si>
  <si>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</si>
  <si>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</si>
  <si>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</si>
  <si>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</si>
  <si>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</si>
  <si>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</si>
  <si>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</si>
  <si>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</si>
  <si>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</si>
  <si>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</si>
  <si>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</si>
  <si>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</si>
  <si>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</si>
  <si>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</si>
  <si>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</si>
  <si>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</si>
  <si>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</si>
  <si>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</si>
  <si>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</si>
  <si>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</si>
  <si>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</si>
  <si>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</si>
  <si>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</si>
  <si>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</si>
  <si>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</si>
  <si>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</si>
  <si>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</si>
  <si>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</si>
  <si>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</si>
  <si>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</si>
  <si>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</si>
  <si>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</si>
  <si>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</si>
  <si>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</si>
  <si>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</si>
  <si>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</si>
  <si>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</si>
  <si>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</si>
  <si>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</si>
  <si>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</si>
  <si>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</si>
  <si>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</si>
  <si>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</si>
  <si>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</si>
  <si>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</si>
  <si>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</si>
  <si>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</si>
  <si>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</si>
  <si>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</si>
  <si>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</si>
  <si>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</si>
  <si>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</si>
  <si>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</si>
  <si>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</si>
  <si>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</si>
  <si>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</si>
  <si>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</si>
  <si>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</si>
  <si>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</si>
  <si>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</si>
  <si>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</si>
  <si>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</si>
  <si>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</si>
  <si>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</si>
  <si>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</si>
  <si>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</si>
  <si>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</si>
  <si>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</si>
  <si>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</si>
  <si>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</si>
  <si>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</si>
  <si>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</si>
  <si>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</si>
  <si>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</si>
  <si>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</si>
  <si>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</si>
  <si>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</si>
  <si>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</si>
  <si>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</si>
  <si>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</si>
  <si>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</si>
  <si>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</si>
  <si>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</si>
  <si>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</si>
  <si>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</si>
  <si>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</si>
  <si>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</si>
  <si>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</si>
  <si>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</si>
  <si>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</si>
  <si>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</si>
  <si>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</si>
  <si>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ø</t>
    </r>
  </si>
  <si>
    <r>
      <rPr>
        <sz val="8"/>
        <color indexed="62"/>
        <rFont val="Arial"/>
        <family val="2"/>
      </rPr>
      <t>ø</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</si>
  <si>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</si>
  <si>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</si>
  <si>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</si>
  <si>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</si>
  <si>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</si>
  <si>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</si>
  <si>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</si>
  <si>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</si>
  <si>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</si>
  <si>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</si>
  <si>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</si>
  <si>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</si>
  <si>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</si>
  <si>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</si>
  <si>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</si>
  <si>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</si>
  <si>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</si>
  <si>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</si>
  <si>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</si>
  <si>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</si>
  <si>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</si>
  <si>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</si>
  <si>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</si>
  <si>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</si>
  <si>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</si>
  <si>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</si>
  <si>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</si>
  <si>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</si>
  <si>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</si>
  <si>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</si>
  <si>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</si>
  <si>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</si>
  <si>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</si>
  <si>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</si>
  <si>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</si>
  <si>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</si>
  <si>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</si>
  <si>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</si>
  <si>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</si>
  <si>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</si>
  <si>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</si>
  <si>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</si>
  <si>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</si>
  <si>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</si>
  <si>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</si>
  <si>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</si>
  <si>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</si>
  <si>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</si>
  <si>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</si>
  <si>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</si>
  <si>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</si>
  <si>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</si>
  <si>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</si>
  <si>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</si>
  <si>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</si>
  <si>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</si>
  <si>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</si>
  <si>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</si>
  <si>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</si>
  <si>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</si>
  <si>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</si>
  <si>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</si>
  <si>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</si>
  <si>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</si>
  <si>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</si>
  <si>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</si>
  <si>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</si>
  <si>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</si>
  <si>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</si>
  <si>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</si>
  <si>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</si>
  <si>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</si>
  <si>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</si>
  <si>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</si>
  <si>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</si>
  <si>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</si>
  <si>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</si>
  <si>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</si>
  <si>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</si>
  <si>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</si>
  <si>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</si>
  <si>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</si>
  <si>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</si>
  <si>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</si>
  <si>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</si>
  <si>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</si>
  <si>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</si>
  <si>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</si>
  <si>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</si>
  <si>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</si>
  <si>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</si>
  <si>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</si>
  <si>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</si>
  <si>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</si>
  <si>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</si>
  <si>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</si>
  <si>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</si>
  <si>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</si>
  <si>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</si>
  <si>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</si>
  <si>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</si>
  <si>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</si>
  <si>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</si>
  <si>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</si>
  <si>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</si>
  <si>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</si>
  <si>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</si>
  <si>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</si>
  <si>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</si>
  <si>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</si>
  <si>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</si>
  <si>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</si>
  <si>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</si>
  <si>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</si>
  <si>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</si>
  <si>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</si>
  <si>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</si>
  <si>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</si>
  <si>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</si>
  <si>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</si>
  <si>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</si>
  <si>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</si>
  <si>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</si>
  <si>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</si>
  <si>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</si>
  <si>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</si>
  <si>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</si>
  <si>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</si>
  <si>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</si>
  <si>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</si>
  <si>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</si>
  <si>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</si>
  <si>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</si>
  <si>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</si>
  <si>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</si>
  <si>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</si>
  <si>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</si>
  <si>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</si>
  <si>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</si>
  <si>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</si>
  <si>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</si>
  <si>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</si>
  <si>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</si>
  <si>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</si>
  <si>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</si>
  <si>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</si>
  <si>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</si>
  <si>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</si>
  <si>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</si>
  <si>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</si>
  <si>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</si>
  <si>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</si>
  <si>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</si>
  <si>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</si>
  <si>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</si>
  <si>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</si>
  <si>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</si>
  <si>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</si>
  <si>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</si>
  <si>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</si>
  <si>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</si>
  <si>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</si>
  <si>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</si>
  <si>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</si>
  <si>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</si>
  <si>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</si>
  <si>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</si>
  <si>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</si>
  <si>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</si>
  <si>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</si>
  <si>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</si>
  <si>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</si>
  <si>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</si>
  <si>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</si>
  <si>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</si>
  <si>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</si>
  <si>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</si>
  <si>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</si>
  <si>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</si>
  <si>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</si>
  <si>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</si>
  <si>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</si>
  <si>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</si>
  <si>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</si>
  <si>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</si>
  <si>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</si>
  <si>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</si>
  <si>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</si>
  <si>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</si>
  <si>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</si>
  <si>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</si>
  <si>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</si>
  <si>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</si>
  <si>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</si>
  <si>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</si>
  <si>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</si>
  <si>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</si>
  <si>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</si>
  <si>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</si>
  <si>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</si>
  <si>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</si>
  <si>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</si>
  <si>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</si>
  <si>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</si>
  <si>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</si>
  <si>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</si>
  <si>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</si>
  <si>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</si>
  <si>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</si>
  <si>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</si>
  <si>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</si>
  <si>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</si>
  <si>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</si>
  <si>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</si>
  <si>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</si>
  <si>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</si>
  <si>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</si>
  <si>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</si>
  <si>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</si>
  <si>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</si>
  <si>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</si>
  <si>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</si>
  <si>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</si>
  <si>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</si>
  <si>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</si>
  <si>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ø</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</si>
  <si>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</si>
  <si>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</si>
  <si>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</si>
  <si>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</si>
  <si>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</si>
  <si>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</si>
  <si>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</si>
  <si>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</si>
  <si>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</si>
  <si>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</si>
  <si>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</si>
  <si>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</si>
  <si>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</si>
  <si>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</si>
  <si>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</si>
  <si>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</si>
  <si>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</si>
  <si>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</si>
  <si>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</si>
  <si>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</si>
  <si>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</si>
  <si>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</si>
  <si>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</si>
  <si>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</si>
  <si>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</si>
  <si>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</si>
  <si>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</si>
  <si>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</si>
  <si>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</si>
  <si>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</si>
  <si>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</si>
  <si>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</si>
  <si>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</si>
  <si>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</si>
  <si>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</si>
  <si>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</si>
  <si>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</si>
  <si>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</si>
  <si>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</si>
  <si>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</si>
  <si>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</si>
  <si>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</si>
  <si>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</si>
  <si>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</si>
  <si>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</si>
  <si>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</si>
  <si>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</si>
  <si>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</si>
  <si>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</si>
  <si>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</si>
  <si>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</si>
  <si>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</si>
  <si>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</si>
  <si>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</si>
  <si>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</si>
  <si>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</si>
  <si>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</si>
  <si>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</si>
  <si>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</si>
  <si>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</si>
  <si>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</si>
  <si>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</si>
  <si>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</si>
  <si>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</si>
  <si>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</si>
  <si>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</si>
  <si>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</si>
  <si>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</si>
  <si>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</si>
  <si>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</si>
  <si>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</si>
  <si>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</si>
  <si>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</si>
  <si>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</si>
  <si>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</si>
  <si>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</si>
  <si>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</si>
  <si>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</si>
  <si>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</si>
  <si>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</si>
  <si>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</si>
  <si>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</si>
  <si>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</si>
  <si>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</si>
  <si>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</si>
  <si>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</si>
  <si>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</si>
  <si>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</si>
  <si>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</si>
  <si>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</si>
  <si>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</si>
  <si>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</si>
  <si>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</si>
  <si>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</si>
  <si>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</si>
  <si>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</si>
  <si>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</si>
  <si>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</si>
  <si>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</si>
  <si>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</si>
  <si>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</si>
  <si>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</si>
  <si>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</si>
  <si>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</si>
  <si>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</si>
  <si>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</si>
  <si>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</si>
  <si>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</si>
  <si>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</si>
  <si>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</si>
  <si>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</si>
  <si>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</si>
  <si>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</si>
  <si>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</si>
  <si>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</si>
  <si>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</si>
  <si>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</si>
  <si>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</si>
  <si>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</si>
  <si>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</si>
  <si>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</si>
  <si>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</si>
  <si>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</si>
  <si>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</si>
  <si>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</si>
  <si>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</si>
  <si>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</si>
  <si>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</si>
  <si>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</si>
  <si>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</si>
  <si>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</si>
  <si>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</si>
  <si>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</si>
  <si>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</si>
  <si>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</si>
  <si>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</si>
  <si>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</si>
  <si>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</si>
  <si>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</si>
  <si>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</si>
  <si>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</si>
  <si>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</si>
  <si>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</si>
  <si>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</si>
  <si>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</si>
  <si>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</si>
  <si>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</si>
  <si>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</si>
  <si>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</si>
  <si>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</si>
  <si>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</si>
  <si>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</si>
  <si>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</si>
  <si>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</si>
  <si>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</si>
  <si>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</si>
  <si>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</si>
  <si>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</si>
  <si>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</si>
  <si>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</si>
  <si>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</si>
  <si>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</si>
  <si>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</si>
  <si>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</si>
  <si>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</si>
  <si>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</si>
  <si>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</si>
  <si>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</si>
  <si>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</si>
  <si>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</si>
  <si>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</si>
  <si>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</si>
  <si>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</si>
  <si>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</si>
  <si>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</si>
  <si>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</si>
  <si>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</si>
  <si>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</si>
  <si>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</si>
  <si>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</si>
  <si>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</si>
  <si>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</si>
  <si>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</si>
  <si>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</si>
  <si>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</si>
  <si>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</si>
  <si>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</si>
  <si>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</si>
  <si>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</si>
  <si>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</si>
  <si>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</si>
  <si>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</si>
  <si>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</si>
  <si>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</si>
  <si>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</si>
  <si>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</si>
  <si>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</si>
  <si>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</si>
  <si>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</si>
  <si>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</si>
  <si>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</si>
  <si>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</si>
  <si>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</si>
  <si>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</si>
  <si>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</si>
  <si>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</si>
  <si>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</si>
  <si>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</si>
  <si>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</si>
  <si>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</si>
  <si>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</si>
  <si>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</si>
  <si>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</si>
  <si>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</si>
  <si>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</si>
  <si>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</si>
  <si>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</si>
  <si>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</si>
  <si>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</si>
  <si>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</si>
  <si>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</si>
  <si>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</si>
  <si>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</si>
  <si>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</si>
  <si>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</si>
  <si>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</si>
  <si>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</si>
  <si>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</si>
  <si>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</si>
  <si>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</si>
  <si>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</si>
  <si>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</si>
  <si>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</si>
  <si>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</si>
  <si>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</si>
  <si>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</si>
  <si>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</si>
  <si>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</si>
  <si>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</si>
  <si>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</si>
  <si>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</si>
  <si>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</si>
  <si>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</si>
  <si>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</si>
  <si>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</si>
  <si>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</si>
  <si>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</si>
  <si>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</si>
  <si>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</si>
  <si>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</si>
  <si>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</si>
  <si>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</si>
  <si>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</si>
  <si>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</si>
  <si>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</si>
  <si>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</si>
  <si>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</si>
  <si>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</si>
  <si>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</si>
  <si>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</si>
  <si>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</si>
  <si>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</si>
  <si>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</si>
  <si>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</si>
  <si>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</si>
  <si>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</si>
  <si>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</si>
  <si>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</si>
  <si>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</si>
  <si>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</si>
  <si>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</si>
  <si>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</si>
  <si>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</si>
  <si>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</si>
  <si>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</si>
  <si>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</si>
  <si>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</si>
  <si>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</si>
  <si>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</si>
  <si>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</si>
  <si>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</si>
  <si>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</si>
  <si>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</si>
  <si>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</si>
  <si>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</si>
  <si>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</si>
  <si>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</si>
  <si>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</si>
  <si>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</si>
  <si>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</si>
  <si>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</si>
  <si>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</si>
  <si>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</si>
  <si>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</si>
  <si>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</si>
  <si>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</si>
  <si>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</si>
  <si>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</si>
  <si>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</si>
  <si>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</si>
  <si>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</si>
  <si>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</si>
  <si>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</si>
  <si>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</si>
  <si>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</si>
  <si>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</si>
  <si>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</si>
  <si>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</si>
  <si>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</si>
  <si>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</si>
  <si>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</si>
  <si>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</si>
  <si>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</si>
  <si>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</si>
  <si>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</si>
  <si>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</si>
  <si>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</si>
  <si>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</si>
  <si>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</si>
  <si>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</si>
  <si>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</si>
  <si>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</si>
  <si>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</si>
  <si>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</si>
  <si>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</si>
  <si>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</si>
  <si>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</si>
  <si>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</si>
  <si>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</si>
  <si>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</si>
  <si>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</si>
  <si>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</si>
  <si>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</si>
  <si>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</si>
  <si>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</si>
  <si>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</si>
  <si>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</si>
  <si>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</si>
  <si>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</si>
  <si>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</si>
  <si>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</si>
  <si>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</si>
  <si>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</si>
  <si>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</si>
  <si>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</si>
  <si>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</si>
  <si>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</si>
  <si>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</si>
  <si>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</si>
  <si>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</si>
  <si>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</si>
  <si>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</si>
  <si>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</si>
  <si>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</si>
  <si>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</si>
  <si>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</si>
  <si>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</si>
  <si>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</si>
  <si>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</si>
  <si>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</si>
  <si>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</si>
  <si>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</si>
  <si>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</si>
  <si>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</si>
  <si>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</si>
  <si>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</si>
  <si>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</si>
  <si>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</si>
  <si>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</si>
  <si>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</si>
  <si>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</si>
  <si>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</si>
  <si>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</si>
  <si>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</si>
  <si>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</si>
  <si>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</si>
  <si>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</si>
  <si>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</si>
  <si>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</si>
  <si>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</si>
  <si>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</si>
  <si>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</si>
  <si>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</si>
  <si>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</si>
  <si>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</si>
  <si>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</si>
  <si>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</si>
  <si>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</si>
  <si>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</si>
  <si>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</si>
  <si>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</si>
  <si>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</si>
  <si>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</si>
  <si>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</si>
  <si>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</si>
  <si>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</si>
  <si>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</si>
  <si>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</si>
  <si>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</si>
  <si>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</si>
  <si>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</si>
  <si>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</si>
  <si>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</si>
  <si>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</si>
  <si>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</si>
  <si>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</si>
  <si>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</si>
  <si>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</si>
  <si>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</si>
  <si>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</si>
  <si>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</si>
  <si>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</si>
  <si>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</si>
  <si>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</si>
  <si>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</si>
  <si>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</si>
  <si>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</si>
  <si>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</si>
  <si>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</si>
  <si>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</si>
  <si>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</si>
  <si>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</si>
  <si>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</si>
  <si>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</si>
  <si>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</si>
  <si>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</si>
  <si>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</si>
  <si>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</si>
  <si>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</si>
  <si>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</si>
  <si>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</si>
  <si>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</si>
  <si>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</si>
  <si>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</si>
  <si>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</si>
  <si>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</si>
  <si>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</si>
  <si>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</si>
  <si>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</si>
  <si>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</si>
  <si>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</si>
  <si>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</si>
  <si>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</si>
  <si>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</si>
  <si>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</si>
  <si>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</si>
  <si>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</si>
  <si>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</si>
  <si>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</si>
  <si>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</si>
  <si>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</si>
  <si>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</si>
  <si>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</si>
  <si>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</si>
  <si>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</si>
  <si>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</si>
  <si>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</si>
  <si>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</si>
  <si>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</si>
  <si>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</si>
  <si>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</si>
  <si>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</si>
  <si>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</si>
  <si>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</si>
  <si>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</si>
  <si>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</si>
  <si>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</si>
  <si>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</si>
  <si>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</si>
  <si>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</si>
  <si>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</si>
  <si>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</si>
  <si>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</si>
  <si>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</si>
  <si>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</si>
  <si>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</si>
  <si>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</si>
  <si>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</si>
  <si>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</si>
  <si>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</si>
  <si>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</si>
  <si>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</si>
  <si>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</si>
  <si>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</si>
  <si>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</si>
  <si>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</si>
  <si>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</si>
  <si>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</si>
  <si>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</si>
  <si>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</si>
  <si>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</si>
  <si>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</si>
  <si>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</si>
  <si>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</si>
  <si>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</si>
  <si>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</si>
  <si>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</si>
  <si>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</si>
  <si>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</si>
  <si>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</si>
  <si>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</si>
  <si>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</si>
  <si>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</si>
  <si>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</si>
  <si>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</si>
  <si>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</si>
  <si>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</si>
  <si>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</si>
  <si>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</si>
  <si>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</si>
  <si>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</si>
  <si>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</si>
  <si>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</si>
  <si>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</si>
  <si>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</si>
  <si>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</si>
  <si>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</si>
  <si>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</si>
  <si>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</si>
  <si>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</si>
  <si>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</si>
  <si>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</si>
  <si>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</si>
  <si>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</si>
  <si>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</si>
  <si>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</si>
  <si>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</si>
  <si>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</si>
  <si>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</si>
  <si>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</si>
  <si>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</si>
  <si>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</si>
  <si>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</si>
  <si>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</si>
  <si>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</si>
  <si>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</si>
  <si>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</si>
  <si>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</si>
  <si>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</si>
  <si>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</si>
  <si>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</si>
  <si>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</si>
  <si>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</si>
  <si>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</si>
  <si>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</si>
  <si>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</si>
  <si>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</si>
  <si>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</si>
  <si>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</si>
  <si>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</si>
  <si>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</si>
  <si>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</si>
  <si>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</si>
  <si>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</si>
  <si>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</si>
  <si>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</si>
  <si>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</si>
  <si>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</si>
  <si>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</si>
  <si>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</si>
  <si>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</si>
  <si>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</si>
  <si>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</si>
  <si>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</si>
  <si>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</si>
  <si>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</si>
  <si>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</si>
  <si>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</si>
  <si>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</si>
  <si>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</si>
  <si>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</si>
  <si>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</si>
  <si>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</si>
  <si>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</si>
  <si>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</si>
  <si>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</si>
  <si>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</si>
  <si>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</si>
  <si>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</si>
  <si>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</si>
  <si>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</si>
  <si>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</si>
  <si>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</si>
  <si>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</si>
  <si>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</si>
  <si>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</si>
  <si>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</si>
  <si>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</si>
  <si>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</si>
  <si>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</si>
  <si>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</si>
  <si>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</si>
  <si>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</si>
  <si>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</si>
  <si>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</si>
  <si>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</si>
  <si>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</si>
  <si>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</si>
  <si>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</si>
  <si>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</si>
  <si>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</si>
  <si>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</si>
  <si>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</si>
  <si>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</si>
  <si>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</si>
  <si>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</si>
  <si>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</si>
  <si>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</si>
  <si>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</si>
  <si>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</si>
  <si>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</si>
  <si>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</si>
  <si>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</si>
  <si>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</si>
  <si>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</si>
  <si>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</si>
  <si>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</si>
  <si>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</si>
  <si>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</si>
  <si>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</si>
  <si>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</si>
  <si>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</si>
  <si>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</si>
  <si>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</si>
  <si>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</si>
  <si>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</si>
  <si>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</si>
  <si>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</si>
  <si>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</si>
  <si>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</si>
  <si>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</si>
  <si>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</si>
  <si>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</si>
  <si>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</si>
  <si>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</si>
  <si>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</si>
  <si>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</si>
  <si>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</si>
  <si>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</si>
  <si>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</si>
  <si>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</si>
  <si>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</si>
  <si>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</si>
  <si>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</si>
  <si>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</si>
  <si>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</si>
  <si>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</si>
  <si>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</si>
  <si>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</si>
  <si>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</si>
  <si>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</si>
  <si>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</si>
  <si>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</si>
  <si>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</si>
  <si>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</si>
  <si>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</si>
  <si>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</si>
  <si>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</si>
  <si>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</si>
  <si>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</si>
  <si>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</si>
  <si>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</si>
  <si>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</si>
  <si>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</si>
  <si>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</si>
  <si>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</si>
  <si>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</si>
  <si>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</si>
  <si>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</si>
  <si>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</si>
  <si>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</si>
  <si>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</si>
  <si>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</si>
  <si>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</si>
  <si>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</si>
  <si>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</si>
  <si>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</si>
  <si>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</si>
  <si>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</si>
  <si>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</si>
  <si>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</si>
  <si>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</si>
  <si>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</si>
  <si>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</si>
  <si>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</si>
  <si>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</si>
  <si>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</si>
  <si>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</si>
  <si>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</si>
  <si>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</si>
  <si>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</si>
  <si>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</si>
  <si>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</si>
  <si>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</si>
  <si>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</si>
  <si>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</si>
  <si>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</si>
  <si>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</si>
  <si>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</si>
  <si>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</si>
  <si>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</si>
  <si>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</si>
  <si>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</si>
  <si>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</si>
  <si>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</si>
  <si>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</si>
  <si>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</si>
  <si>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</si>
  <si>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</si>
  <si>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</si>
  <si>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</si>
  <si>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</si>
  <si>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</si>
  <si>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</si>
  <si>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</si>
  <si>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</si>
  <si>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</si>
  <si>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</si>
  <si>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</si>
  <si>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</si>
  <si>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</si>
  <si>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</si>
  <si>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</si>
  <si>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</si>
  <si>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</si>
  <si>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</si>
  <si>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</si>
  <si>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</si>
  <si>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</si>
  <si>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</si>
  <si>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</si>
  <si>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</si>
  <si>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</si>
  <si>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</si>
  <si>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</si>
  <si>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</si>
  <si>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</si>
  <si>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</si>
  <si>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</si>
  <si>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</si>
  <si>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</si>
  <si>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</si>
  <si>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</si>
  <si>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</si>
  <si>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</si>
  <si>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</si>
  <si>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</si>
  <si>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</si>
  <si>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</si>
  <si>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</si>
  <si>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</si>
  <si>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</si>
  <si>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</si>
  <si>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</si>
  <si>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</si>
  <si>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</si>
  <si>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</si>
  <si>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</si>
  <si>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</si>
  <si>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</si>
  <si>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</si>
  <si>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</si>
  <si>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</si>
  <si>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</si>
  <si>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</si>
  <si>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</si>
  <si>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</si>
  <si>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</si>
  <si>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</si>
  <si>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</si>
  <si>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</si>
  <si>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</si>
  <si>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</si>
  <si>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</si>
  <si>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</si>
  <si>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</si>
  <si>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</si>
  <si>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</si>
  <si>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</si>
  <si>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</si>
  <si>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</si>
  <si>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</si>
  <si>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</si>
  <si>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</si>
  <si>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</si>
  <si>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</si>
  <si>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</si>
  <si>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</si>
  <si>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</si>
  <si>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</si>
  <si>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</si>
  <si>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</si>
  <si>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</si>
  <si>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</si>
  <si>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</si>
  <si>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</si>
  <si>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</si>
  <si>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</si>
  <si>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</si>
  <si>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</si>
  <si>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</si>
  <si>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</si>
  <si>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</si>
  <si>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</si>
  <si>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</si>
  <si>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</si>
  <si>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</si>
  <si>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</si>
  <si>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</si>
  <si>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</si>
  <si>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</si>
  <si>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</si>
  <si>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</si>
  <si>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</si>
  <si>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</si>
  <si>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</si>
  <si>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</si>
  <si>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</si>
  <si>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</si>
  <si>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</si>
  <si>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</si>
  <si>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</si>
  <si>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</si>
  <si>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</si>
  <si>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</si>
  <si>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</si>
  <si>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</si>
  <si>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t>
    </r>
  </si>
  <si>
    <r>
      <rPr>
        <sz val="8"/>
        <color indexed="62"/>
        <rFont val="Arial"/>
        <family val="2"/>
      </rPr>
      <t>ø</t>
    </r>
  </si>
  <si>
    <r>
      <rPr>
        <b/>
        <sz val="8"/>
        <color indexed="62"/>
        <rFont val="Arial"/>
        <family val="2"/>
      </rPr>
      <t>-</t>
    </r>
  </si>
  <si>
    <r>
      <rPr>
        <b/>
        <sz val="8"/>
        <color indexed="62"/>
        <rFont val="Arial"/>
        <family val="2"/>
      </rPr>
      <t>-</t>
    </r>
  </si>
  <si>
    <r>
      <rPr>
        <b/>
        <sz val="8"/>
        <color indexed="62"/>
        <rFont val="Arial"/>
        <family val="2"/>
      </rPr>
      <t>-</t>
    </r>
  </si>
  <si>
    <r>
      <rPr>
        <b/>
        <sz val="8"/>
        <color indexed="62"/>
        <rFont val="Arial"/>
        <family val="2"/>
      </rPr>
      <t>-</t>
    </r>
  </si>
  <si>
    <r>
      <rPr>
        <b/>
        <sz val="8"/>
        <color indexed="62"/>
        <rFont val="Arial"/>
        <family val="2"/>
      </rPr>
      <t>-</t>
    </r>
  </si>
  <si>
    <r>
      <rPr>
        <b/>
        <sz val="8"/>
        <color indexed="62"/>
        <rFont val="Arial"/>
        <family val="2"/>
      </rPr>
      <t>-</t>
    </r>
  </si>
  <si>
    <r>
      <rPr>
        <b/>
        <sz val="8"/>
        <color indexed="62"/>
        <rFont val="Arial"/>
        <family val="2"/>
      </rPr>
      <t>-</t>
    </r>
  </si>
  <si>
    <r>
      <rPr>
        <b/>
        <sz val="8"/>
        <color indexed="62"/>
        <rFont val="Arial"/>
        <family val="2"/>
      </rPr>
      <t>ø</t>
    </r>
  </si>
  <si>
    <t>تقرير الهيئة الدولية لمراقبة المخدرات عن السلائف لعام 2023</t>
  </si>
  <si>
    <t>الجدول ألف- مضبوطات المواد المدرجة في الجدول الأول لاتفاقية سنة 1988، حسبما أُبلغت بها الهيئةُ الدولية لمراقبة المخدرات، للفترة 2018–2022</t>
  </si>
  <si>
    <t>البلد أو الإقليم</t>
  </si>
  <si>
    <t>السنة</t>
  </si>
  <si>
    <t>أنهيدريد الخل (باللترات)</t>
  </si>
  <si>
    <t>الإيفيدرين (بالكيلوغرامات)</t>
  </si>
  <si>
    <t>الإيرغومترين (بالغرامات)</t>
  </si>
  <si>
    <t>الإيرغوتامين (بالغرامات)</t>
  </si>
  <si>
    <t>الإيسوسافرول (باللترات)</t>
  </si>
  <si>
    <t>حمض الليسرجيك (بالغرامات)</t>
  </si>
  <si>
    <t>4،3-ميثيلين ديوكسي فينيل-2-بروبانون (باللترات)</t>
  </si>
  <si>
    <t>النورإيفيدرين (الفينيل بروبانولامين) (بالكيلوغرامات)</t>
  </si>
  <si>
    <t>النورفنتانيل</t>
  </si>
  <si>
    <t>حمض فينيل الخل (بالكيلوغرامات)</t>
  </si>
  <si>
    <t>1-فينيل-2-بروبانون (باللترات)</t>
  </si>
  <si>
    <t>البيبيرونال (بالكيلوغرامات)</t>
  </si>
  <si>
    <t>برمنغنات البوتاسيوم (بالكيلوغرامات)</t>
  </si>
  <si>
    <t>السودوإيفيدرين (بالكيلوغرامات)</t>
  </si>
  <si>
    <t>السافرول (باللترات)</t>
  </si>
  <si>
    <t>أفريقيا</t>
  </si>
  <si>
    <t>الميثيل ألفا-فينيل أسيتوأسيتات (MAPA)</t>
  </si>
  <si>
    <r>
      <t xml:space="preserve">حمض </t>
    </r>
    <r>
      <rPr>
        <b/>
        <i/>
        <sz val="10"/>
        <color rgb="FFB76285"/>
        <rFont val="Calibri"/>
        <family val="2"/>
        <scheme val="minor"/>
      </rPr>
      <t>N</t>
    </r>
    <r>
      <rPr>
        <b/>
        <sz val="10"/>
        <color rgb="FFB76285"/>
        <rFont val="Calibri"/>
        <family val="2"/>
        <scheme val="minor"/>
      </rPr>
      <t>-أسيتيل الأنترانيل (بالكيلوغرامات)</t>
    </r>
  </si>
  <si>
    <r>
      <t>4-أنيلينو-N-فينيتيل ببيريدين</t>
    </r>
    <r>
      <rPr>
        <b/>
        <vertAlign val="superscript"/>
        <sz val="10"/>
        <color rgb="FFB76285"/>
        <rFont val="Calibri"/>
        <family val="2"/>
        <scheme val="minor"/>
      </rPr>
      <t>(أ)</t>
    </r>
    <r>
      <rPr>
        <b/>
        <sz val="10"/>
        <color rgb="FFB76285"/>
        <rFont val="Calibri"/>
        <family val="2"/>
        <scheme val="minor"/>
      </rPr>
      <t xml:space="preserve"> (بالكيلوغرامات)</t>
    </r>
  </si>
  <si>
    <r>
      <rPr>
        <b/>
        <i/>
        <sz val="10"/>
        <color rgb="FFB76285"/>
        <rFont val="Calibri"/>
        <family val="2"/>
        <scheme val="minor"/>
      </rPr>
      <t>ثلاثي</t>
    </r>
    <r>
      <rPr>
        <b/>
        <sz val="10"/>
        <color rgb="FFB76285"/>
        <rFont val="Calibri"/>
        <family val="2"/>
        <scheme val="minor"/>
      </rPr>
      <t>-بوتيل 4-(فينيل أمينو) بيبيريدين-1-كربوكسيلات  ‪ (1-boc-4-AP)</t>
    </r>
    <r>
      <rPr>
        <sz val="10"/>
        <color rgb="FFB76285"/>
        <rFont val="Calibri"/>
        <family val="2"/>
        <scheme val="minor"/>
      </rPr>
      <t xml:space="preserve">
</t>
    </r>
  </si>
  <si>
    <r>
      <t>مستحضرات الإيفيدرين (بالكيلوغرامات)</t>
    </r>
    <r>
      <rPr>
        <b/>
        <vertAlign val="superscript"/>
        <sz val="10"/>
        <color rgb="FFB76285"/>
        <rFont val="Calibri"/>
        <family val="2"/>
        <scheme val="minor"/>
      </rPr>
      <t>(ب)</t>
    </r>
  </si>
  <si>
    <r>
      <t xml:space="preserve">الميثيل </t>
    </r>
    <r>
      <rPr>
        <b/>
        <i/>
        <sz val="10"/>
        <color rgb="FFB76285"/>
        <rFont val="Calibri"/>
        <family val="2"/>
        <scheme val="minor"/>
      </rPr>
      <t>ألفا</t>
    </r>
    <r>
      <rPr>
        <b/>
        <sz val="10"/>
        <color rgb="FFB76285"/>
        <rFont val="Calibri"/>
        <family val="2"/>
        <scheme val="minor"/>
      </rPr>
      <t>-فينيل أسيتوأسيتات (MAPA)</t>
    </r>
    <r>
      <rPr>
        <b/>
        <vertAlign val="superscript"/>
        <sz val="10"/>
        <color rgb="FFB76285"/>
        <rFont val="Calibri"/>
        <family val="2"/>
        <scheme val="minor"/>
      </rPr>
      <t>(ج)</t>
    </r>
    <r>
      <rPr>
        <b/>
        <sz val="10"/>
        <color rgb="FFB76285"/>
        <rFont val="Calibri"/>
        <family val="2"/>
        <scheme val="minor"/>
      </rPr>
      <t xml:space="preserve"> (بالكيلوغرامات)</t>
    </r>
  </si>
  <si>
    <r>
      <rPr>
        <b/>
        <i/>
        <sz val="10"/>
        <color rgb="FFB76285"/>
        <rFont val="Calibri"/>
        <family val="2"/>
        <scheme val="minor"/>
      </rPr>
      <t>N</t>
    </r>
    <r>
      <rPr>
        <b/>
        <sz val="10"/>
        <color rgb="FFB76285"/>
        <rFont val="Calibri"/>
        <family val="2"/>
        <scheme val="minor"/>
      </rPr>
      <t>-فينيتيل -4-بيبيريدون (NPP)</t>
    </r>
    <r>
      <rPr>
        <b/>
        <vertAlign val="superscript"/>
        <sz val="10"/>
        <color rgb="FFB76285"/>
        <rFont val="Calibri"/>
        <family val="2"/>
        <scheme val="minor"/>
      </rPr>
      <t>(أ)</t>
    </r>
    <r>
      <rPr>
        <sz val="10"/>
        <color rgb="FFB76285"/>
        <rFont val="Calibri"/>
        <family val="2"/>
        <scheme val="minor"/>
      </rPr>
      <t xml:space="preserve">
</t>
    </r>
    <r>
      <rPr>
        <b/>
        <sz val="10"/>
        <color rgb="FFB76285"/>
        <rFont val="Calibri"/>
        <family val="2"/>
        <scheme val="minor"/>
      </rPr>
      <t>(بالكيلوغرامات)</t>
    </r>
  </si>
  <si>
    <r>
      <rPr>
        <b/>
        <i/>
        <sz val="10"/>
        <color rgb="FFB76285"/>
        <rFont val="Calibri"/>
        <family val="2"/>
        <scheme val="minor"/>
      </rPr>
      <t>ألفا</t>
    </r>
    <r>
      <rPr>
        <b/>
        <sz val="10"/>
        <color rgb="FFB76285"/>
        <rFont val="Calibri"/>
        <family val="2"/>
        <scheme val="minor"/>
      </rPr>
      <t>-فينيل أسيتو أسيتاميد</t>
    </r>
    <r>
      <rPr>
        <b/>
        <vertAlign val="superscript"/>
        <sz val="10"/>
        <color rgb="FFB76285"/>
        <rFont val="Calibri"/>
        <family val="2"/>
        <scheme val="minor"/>
      </rPr>
      <t>(د)</t>
    </r>
    <r>
      <rPr>
        <b/>
        <sz val="10"/>
        <color rgb="FFB76285"/>
        <rFont val="Calibri"/>
        <family val="2"/>
        <scheme val="minor"/>
      </rPr>
      <t xml:space="preserve"> (بالكيلوغرامات)</t>
    </r>
    <r>
      <rPr>
        <b/>
        <vertAlign val="superscript"/>
        <sz val="10"/>
        <color rgb="FFB76285"/>
        <rFont val="Calibri"/>
        <family val="2"/>
        <scheme val="minor"/>
      </rPr>
      <t xml:space="preserve"> </t>
    </r>
  </si>
  <si>
    <r>
      <rPr>
        <b/>
        <i/>
        <sz val="10"/>
        <color rgb="FFB76285"/>
        <rFont val="Calibri"/>
        <family val="2"/>
        <scheme val="minor"/>
      </rPr>
      <t>ألفا</t>
    </r>
    <r>
      <rPr>
        <b/>
        <sz val="10"/>
        <color rgb="FFB76285"/>
        <rFont val="Calibri"/>
        <family val="2"/>
        <scheme val="minor"/>
      </rPr>
      <t>-فينيل أسيتو أسيتونيتريل (بالكيلوغرامات)</t>
    </r>
  </si>
  <si>
    <r>
      <rPr>
        <b/>
        <i/>
        <sz val="10"/>
        <color rgb="FFB76285"/>
        <rFont val="Calibri"/>
        <family val="2"/>
        <scheme val="minor"/>
      </rPr>
      <t>N</t>
    </r>
    <r>
      <rPr>
        <b/>
        <sz val="10"/>
        <color rgb="FFB76285"/>
        <rFont val="Calibri"/>
        <family val="2"/>
        <scheme val="minor"/>
      </rPr>
      <t>-فينيل-4-بيبيريدينامين ‪ (4-AP)</t>
    </r>
  </si>
  <si>
    <r>
      <t>مستحضرات السودوإيفيدرين (بالكيلوغرامات)</t>
    </r>
    <r>
      <rPr>
        <b/>
        <vertAlign val="superscript"/>
        <sz val="10"/>
        <color rgb="FFB76285"/>
        <rFont val="Calibri"/>
        <family val="2"/>
        <scheme val="minor"/>
      </rPr>
      <t>(ب)</t>
    </r>
  </si>
  <si>
    <t>بنن</t>
  </si>
  <si>
    <t>بوتسوانا</t>
  </si>
  <si>
    <t>غانا</t>
  </si>
  <si>
    <t>موزامبيق</t>
  </si>
  <si>
    <t>نيجيريا</t>
  </si>
  <si>
    <t>جنوب أفريقيا</t>
  </si>
  <si>
    <t>زمبابوي</t>
  </si>
  <si>
    <t>المجموع الإقليمي</t>
  </si>
  <si>
    <t>القارة الأمريكية</t>
  </si>
  <si>
    <t>أمريكا الوسطى والكاريبـي</t>
  </si>
  <si>
    <t>كوستاريكا</t>
  </si>
  <si>
    <t>غواتيمالا</t>
  </si>
  <si>
    <t>هندوراس</t>
  </si>
  <si>
    <t>أمريكا الشمالية</t>
  </si>
  <si>
    <t>كندا</t>
  </si>
  <si>
    <t>المكسيك</t>
  </si>
  <si>
    <t>الولايات المتحدة الأمريكية</t>
  </si>
  <si>
    <t>أمريكا الجنوبية</t>
  </si>
  <si>
    <t>الأرجنتين</t>
  </si>
  <si>
    <t>بوليفيا (دولة-المتعددة القوميات)</t>
  </si>
  <si>
    <t>البرازيل</t>
  </si>
  <si>
    <t>شيلي</t>
  </si>
  <si>
    <t>كولومبيا</t>
  </si>
  <si>
    <t>إكوادور</t>
  </si>
  <si>
    <t>باراغواي</t>
  </si>
  <si>
    <t>بيرو</t>
  </si>
  <si>
    <t>أوروغواي</t>
  </si>
  <si>
    <t>فنزويلا (جمهورية-البوليفارية)</t>
  </si>
  <si>
    <t>آسيا</t>
  </si>
  <si>
    <t>شرق آسيا وجنوب شرقها</t>
  </si>
  <si>
    <r>
      <t>الصين</t>
    </r>
    <r>
      <rPr>
        <vertAlign val="superscript"/>
        <sz val="7"/>
        <rFont val="Calibri"/>
        <family val="2"/>
        <scheme val="minor"/>
      </rPr>
      <t>(ه)</t>
    </r>
  </si>
  <si>
    <t>الصين، منطقة هونغ كونغ الإدارية الخاصة</t>
  </si>
  <si>
    <t>إندونيسيا</t>
  </si>
  <si>
    <t>اليابان</t>
  </si>
  <si>
    <t>ماليزيا</t>
  </si>
  <si>
    <t>ميانمار</t>
  </si>
  <si>
    <t>الفلبين</t>
  </si>
  <si>
    <t>تايلند</t>
  </si>
  <si>
    <t>فييت نام</t>
  </si>
  <si>
    <t>جنوب آسيا</t>
  </si>
  <si>
    <t>الهند</t>
  </si>
  <si>
    <t>غرب آسيا</t>
  </si>
  <si>
    <t>أفغانستان</t>
  </si>
  <si>
    <t>أرمينيا</t>
  </si>
  <si>
    <t>أذربيجان</t>
  </si>
  <si>
    <t>جورجيا</t>
  </si>
  <si>
    <t>إيران (جمهورية-الإسلامية)</t>
  </si>
  <si>
    <t>العراق</t>
  </si>
  <si>
    <t>الأردن</t>
  </si>
  <si>
    <t>كازاخستان</t>
  </si>
  <si>
    <t>قيرغيزستان</t>
  </si>
  <si>
    <t>لبنان</t>
  </si>
  <si>
    <t>باكستان</t>
  </si>
  <si>
    <t>طاجيكستان</t>
  </si>
  <si>
    <r>
      <t>تركيا</t>
    </r>
    <r>
      <rPr>
        <vertAlign val="superscript"/>
        <sz val="7"/>
        <rFont val="Calibri"/>
        <family val="2"/>
        <scheme val="minor"/>
      </rPr>
      <t>(و)</t>
    </r>
  </si>
  <si>
    <t>الإمارات العربية المتحدة</t>
  </si>
  <si>
    <t>أوزبكستان</t>
  </si>
  <si>
    <t>أوروبا</t>
  </si>
  <si>
    <t>الدول غير الأعضاء في الاتحاد الأوروبي</t>
  </si>
  <si>
    <t>البوسنة والهرسك</t>
  </si>
  <si>
    <t>بيلاروس</t>
  </si>
  <si>
    <r>
      <t>مقدونيا الشمالية</t>
    </r>
    <r>
      <rPr>
        <vertAlign val="superscript"/>
        <sz val="7"/>
        <rFont val="Calibri"/>
        <family val="2"/>
        <scheme val="minor"/>
      </rPr>
      <t>(ز)</t>
    </r>
  </si>
  <si>
    <t>جمهورية مولدوفا</t>
  </si>
  <si>
    <t>النرويج</t>
  </si>
  <si>
    <t>الاتحاد الروسي</t>
  </si>
  <si>
    <t>صربيا</t>
  </si>
  <si>
    <t>أوكرانيا</t>
  </si>
  <si>
    <t>الدول الأعضاء في الاتحاد الأوروبي</t>
  </si>
  <si>
    <t>النمسا</t>
  </si>
  <si>
    <t>بلجيكا</t>
  </si>
  <si>
    <t>بلغاريا</t>
  </si>
  <si>
    <t>تشيكيا</t>
  </si>
  <si>
    <t>الدانمرك</t>
  </si>
  <si>
    <t>إستونيا</t>
  </si>
  <si>
    <t>فنلندا</t>
  </si>
  <si>
    <t>فرنسا</t>
  </si>
  <si>
    <t>ألمانيا</t>
  </si>
  <si>
    <t>هنغاريا</t>
  </si>
  <si>
    <t>أيرلندا</t>
  </si>
  <si>
    <t>إيطاليا</t>
  </si>
  <si>
    <t>لاتفيا</t>
  </si>
  <si>
    <t>ليتوانيا</t>
  </si>
  <si>
    <r>
      <t>هولندا (مملكة_)</t>
    </r>
    <r>
      <rPr>
        <vertAlign val="superscript"/>
        <sz val="7"/>
        <rFont val="Calibri"/>
        <family val="2"/>
        <scheme val="minor"/>
      </rPr>
      <t>(ح)</t>
    </r>
  </si>
  <si>
    <t>بولندا</t>
  </si>
  <si>
    <t>البرتغال</t>
  </si>
  <si>
    <t>رومانيا</t>
  </si>
  <si>
    <t>سلوفاكيا</t>
  </si>
  <si>
    <t>إسبانيا</t>
  </si>
  <si>
    <t>سلوفينيا</t>
  </si>
  <si>
    <t>السويد</t>
  </si>
  <si>
    <r>
      <t>المملكة المتحدة لبريطانيا العظمى وأيرلندا الشمالية</t>
    </r>
    <r>
      <rPr>
        <vertAlign val="superscript"/>
        <sz val="7"/>
        <color rgb="FF000000"/>
        <rFont val="Calibri"/>
        <family val="2"/>
        <scheme val="minor"/>
      </rPr>
      <t>(ط)</t>
    </r>
  </si>
  <si>
    <t>أوقيانوسيا</t>
  </si>
  <si>
    <t>أستراليا</t>
  </si>
  <si>
    <t>نيوزيلندا</t>
  </si>
  <si>
    <t>المجموع العالمي</t>
  </si>
  <si>
    <r>
      <rPr>
        <vertAlign val="superscript"/>
        <sz val="8"/>
        <rFont val="Calibri"/>
        <family val="2"/>
        <scheme val="minor"/>
      </rPr>
      <t>(أ)</t>
    </r>
    <r>
      <rPr>
        <sz val="8"/>
        <rFont val="Calibri"/>
        <family val="2"/>
        <scheme val="minor"/>
      </rPr>
      <t xml:space="preserve">   مدرجة في الجدول الأول من اتفاقية سنة 1988 اعتبارا من 18 تشرين الأول/أكتوبر 2017.
</t>
    </r>
    <r>
      <rPr>
        <vertAlign val="superscript"/>
        <sz val="8"/>
        <rFont val="Calibri"/>
        <family val="2"/>
        <scheme val="minor"/>
      </rPr>
      <t>(ب)</t>
    </r>
    <r>
      <rPr>
        <sz val="8"/>
        <rFont val="Calibri"/>
        <family val="2"/>
        <scheme val="minor"/>
      </rPr>
      <t xml:space="preserve">    لم يتم تحويل مضبوطات الإيفيدرين والسودوإيفيدرين التي أبلغت بها الهيئة بوحدات الاستهلاك (مثل الأقراص والجرعات) إلى كيلوغرامات، حيث إن الكمية الفعلية من الإيفيدرين والسودوإيفيدرين غير معروفة.
 وأبلغت البلدان والأقاليم التالية المدرجة في الجدول أدناه عن مضبوطات من المستحضرات المحتوية على الإيفيدرين و/أو السودوإيفيدرين المحددة كميا بوحدات الاستهلاك.</t>
    </r>
  </si>
  <si>
    <t>(ج)   مدرجة في الجدول الأول من اتفاقية سنة 1988 اعتبارا من 3 تشرين الثاني/نوفمبر 2020.
(د)   مدرجة في الجدول الأول من اتفاقية سنة 1988 اعتبارا من 19 تشرين الثاني/نوفمبر 2019.
(ه)    لأغراض إحصائية، لا تشمل البيانات المتعلقة بالصين بيانات هونغ كونغ، الصين، أو ماكاو، الصين.
(و)    اعتبارا من 31 أيار/مايو 2022، استعيض عن اسم "Turkey" في الوثائق الصادرة باللغة الإنكليزية باسم "Türkiye" باعتباره الاسم المختصر المستخدم في الأمم المتحدة. 
(ز)  اعتبارا من 14 شباط/فبراير 2019، استعيض عن اسم "جمهورية مقدونيا اليوغوسلافية سابقا" باسم "مقدونيا الشمالية" باعتباره الاسم المختصر المستخدم في الأمم المتحدة.
(ح)  اعتبارا من 3 آذار/مارس 2023، استعيض عن اسم "هولندا" باسم "هولندا (مملكة-)" باعتباره الاسم المختصر المستخدم في الأمم المتحدة. 
(ط)  انتهت عضوية المملكة المتحدة في الاتحاد الأوروبي في 31 كانون الثاني/يناير 2020.</t>
  </si>
  <si>
    <t>مضبوطات الإيفيدرين والسودوإيفيدرين المبلغ عنها للهيئة بوحدات الاستهلاك، 2018–2022</t>
  </si>
  <si>
    <t>جمهورية تنزانيا المتحدة</t>
  </si>
  <si>
    <t>جمهورية كوريا</t>
  </si>
  <si>
    <t>ملديف</t>
  </si>
  <si>
    <t>كرواتيا</t>
  </si>
  <si>
    <t>قبرص</t>
  </si>
  <si>
    <r>
      <t>الصين</t>
    </r>
    <r>
      <rPr>
        <vertAlign val="superscript"/>
        <sz val="7"/>
        <rFont val="Calibri"/>
        <family val="2"/>
        <scheme val="minor"/>
      </rPr>
      <t>(أ)</t>
    </r>
  </si>
  <si>
    <r>
      <t>تركيا</t>
    </r>
    <r>
      <rPr>
        <vertAlign val="superscript"/>
        <sz val="7"/>
        <color rgb="FF000000"/>
        <rFont val="Calibri"/>
        <family val="2"/>
        <scheme val="minor"/>
      </rPr>
      <t>(ب)</t>
    </r>
  </si>
  <si>
    <r>
      <t>مقدونيا الشمالية</t>
    </r>
    <r>
      <rPr>
        <vertAlign val="superscript"/>
        <sz val="7"/>
        <color rgb="FF000000"/>
        <rFont val="Calibri"/>
        <family val="2"/>
        <scheme val="minor"/>
      </rPr>
      <t>(ج)</t>
    </r>
  </si>
  <si>
    <r>
      <t>هولندا (مملكة_)</t>
    </r>
    <r>
      <rPr>
        <vertAlign val="superscript"/>
        <sz val="7"/>
        <color rgb="FF000000"/>
        <rFont val="Calibri"/>
        <family val="2"/>
        <scheme val="minor"/>
      </rPr>
      <t>(د)</t>
    </r>
  </si>
  <si>
    <t>الأسيتون (باللترات)</t>
  </si>
  <si>
    <t>حمض الأنترانيل (بالكيلوغرامات)</t>
  </si>
  <si>
    <t>إيتر الإيثيل (باللترات)</t>
  </si>
  <si>
    <t>حمض الهيدروكلوريك (باللترات)</t>
  </si>
  <si>
    <t>ميثيل إيثيل كيتون (باللترات)</t>
  </si>
  <si>
    <t>البيبيريدين (باللترات)</t>
  </si>
  <si>
    <t>حمض الكبريتيك (باللترات)</t>
  </si>
  <si>
    <t>التولوين (باللترات)</t>
  </si>
  <si>
    <t>الجدول باء- مضبوطات المواد المدرجة في الجدول الثاني لاتفاقية سنة 1988، حسبما أُبلغت بها الهيئةُ الدولية لمراقبة المخدرات، للفترة 2018–2022</t>
  </si>
  <si>
    <r>
      <t>حمض ميثيل غليسيديك المادة 4،3-ميثيلين ديوكسي فينيل-2 بروبانون (بالكيلوغرامات)</t>
    </r>
    <r>
      <rPr>
        <b/>
        <vertAlign val="superscript"/>
        <sz val="10"/>
        <color rgb="FFB76285"/>
        <rFont val="Calibri"/>
        <family val="2"/>
        <scheme val="minor"/>
      </rPr>
      <t>(د)</t>
    </r>
  </si>
  <si>
    <r>
      <t xml:space="preserve"> مثيل غليسيدات المادة 4,3-ميثيلين ديوكسي فينيل-2-بروبانون (بالكيلوغرامات)</t>
    </r>
    <r>
      <rPr>
        <b/>
        <vertAlign val="superscript"/>
        <sz val="10"/>
        <color rgb="FFB76285"/>
        <rFont val="Calibri"/>
        <family val="2"/>
        <scheme val="minor"/>
      </rPr>
      <t>(د)</t>
    </r>
    <r>
      <rPr>
        <sz val="10"/>
        <color rgb="FFB76285"/>
        <rFont val="Calibri"/>
        <family val="2"/>
        <scheme val="minor"/>
      </rPr>
      <t xml:space="preserve">
</t>
    </r>
    <r>
      <rPr>
        <b/>
        <sz val="10"/>
        <color rgb="FFB76285"/>
        <rFont val="Calibri"/>
        <family val="2"/>
        <scheme val="minor"/>
      </rPr>
      <t>(بالكيلوغرامات)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</si>
</sst>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40" x14ac:knownFonts="1">
    <font>
      <sz val="10"/>
      <name val="Arial"/>
    </font>
    <font>
      <b/>
      <sz val="8"/>
      <color indexed="62"/>
      <name val="Arial"/>
      <family val="2"/>
    </font>
    <font>
      <sz val="8"/>
      <name val="Arial"/>
      <family val="2"/>
    </font>
    <font>
      <sz val="10"/>
      <name val="Arial"/>
      <family val="2"/>
    </font>
    <font>
      <sz val="10"/>
      <color rgb="FF00B050"/>
      <name val="Arial"/>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sz val="7"/>
      <color indexed="62"/>
      <name val="Arial"/>
      <family val="2"/>
    </font>
    <font>
      <i/>
      <sz val="10"/>
      <color rgb="FFB76285"/>
      <name val="Calibri"/>
      <family val="2"/>
    </font>
    <font>
      <sz val="9"/>
      <name val="Calibri"/>
      <family val="2"/>
    </font>
    <font>
      <i/>
      <sz val="9"/>
      <name val="Calibri"/>
      <family val="2"/>
    </font>
    <font>
      <sz val="11"/>
      <name val="Tahoma"/>
      <family val="2"/>
    </font>
    <font>
      <b/>
      <sz val="14"/>
      <color rgb="FFB4688A"/>
      <name val="Arial Narrow"/>
      <family val="2"/>
    </font>
    <font>
      <sz val="8"/>
      <color indexed="62"/>
      <name val="Arial"/>
      <family val="2"/>
    </font>
    <font>
      <b/>
      <sz val="7"/>
      <color indexed="62"/>
      <name val="Arial"/>
      <family val="2"/>
    </font>
    <font>
      <sz val="10"/>
      <name val="Calibri"/>
      <family val="2"/>
      <scheme val="minor"/>
    </font>
    <font>
      <sz val="14"/>
      <color rgb="FFB76285"/>
      <name val="Calibri"/>
      <family val="2"/>
      <scheme val="minor"/>
    </font>
    <font>
      <b/>
      <sz val="14"/>
      <color rgb="FFB4688A"/>
      <name val="Calibri"/>
      <family val="2"/>
      <scheme val="minor"/>
    </font>
    <font>
      <b/>
      <sz val="10"/>
      <name val="Calibri"/>
      <family val="2"/>
      <scheme val="minor"/>
    </font>
    <font>
      <b/>
      <sz val="10"/>
      <color rgb="FFB76285"/>
      <name val="Calibri"/>
      <family val="2"/>
      <scheme val="minor"/>
    </font>
    <font>
      <b/>
      <i/>
      <sz val="10"/>
      <color rgb="FFB76285"/>
      <name val="Calibri"/>
      <family val="2"/>
      <scheme val="minor"/>
    </font>
    <font>
      <b/>
      <vertAlign val="superscript"/>
      <sz val="10"/>
      <color rgb="FFB76285"/>
      <name val="Calibri"/>
      <family val="2"/>
      <scheme val="minor"/>
    </font>
    <font>
      <sz val="10"/>
      <color rgb="FFB76285"/>
      <name val="Calibri"/>
      <family val="2"/>
      <scheme val="minor"/>
    </font>
    <font>
      <b/>
      <sz val="8"/>
      <color indexed="62"/>
      <name val="Calibri"/>
      <family val="2"/>
      <scheme val="minor"/>
    </font>
    <font>
      <sz val="7"/>
      <name val="Calibri"/>
      <family val="2"/>
      <scheme val="minor"/>
    </font>
    <font>
      <b/>
      <sz val="7"/>
      <name val="Calibri"/>
      <family val="2"/>
      <scheme val="minor"/>
    </font>
    <font>
      <b/>
      <sz val="9"/>
      <color rgb="FFB76285"/>
      <name val="Calibri"/>
      <family val="2"/>
      <scheme val="minor"/>
    </font>
    <font>
      <vertAlign val="superscript"/>
      <sz val="7"/>
      <name val="Calibri"/>
      <family val="2"/>
      <scheme val="minor"/>
    </font>
    <font>
      <i/>
      <sz val="7"/>
      <name val="Calibri"/>
      <family val="2"/>
      <scheme val="minor"/>
    </font>
    <font>
      <sz val="7"/>
      <color indexed="62"/>
      <name val="Calibri"/>
      <family val="2"/>
      <scheme val="minor"/>
    </font>
    <font>
      <vertAlign val="superscript"/>
      <sz val="7"/>
      <color rgb="FF000000"/>
      <name val="Calibri"/>
      <family val="2"/>
      <scheme val="minor"/>
    </font>
    <font>
      <b/>
      <sz val="7"/>
      <color indexed="62"/>
      <name val="Calibri"/>
      <family val="2"/>
      <scheme val="minor"/>
    </font>
    <font>
      <sz val="8"/>
      <name val="Calibri"/>
      <family val="2"/>
      <scheme val="minor"/>
    </font>
    <font>
      <vertAlign val="superscript"/>
      <sz val="8"/>
      <name val="Calibri"/>
      <family val="2"/>
      <scheme val="minor"/>
    </font>
    <font>
      <i/>
      <sz val="7"/>
      <color indexed="62"/>
      <name val="Calibri"/>
      <family val="2"/>
      <scheme val="minor"/>
    </font>
    <font>
      <sz val="16"/>
      <color rgb="FFB76285"/>
      <name val="Simplified Arabic"/>
      <family val="1"/>
    </font>
    <font>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5ECBD"/>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3">
    <xf numFmtId="0" fontId="0" fillId="0" borderId="0"/>
    <xf numFmtId="0" fontId="3" fillId="0" borderId="0"/>
    <xf numFmtId="0" fontId="3" fillId="0" borderId="0"/>
  </cellStyleXfs>
  <cellXfs count="196">
    <xf numFmtId="0" fontId="0" fillId="0" borderId="0" xfId="0"/>
    <xf numFmtId="3" fontId="0" fillId="0" borderId="0" xfId="0" applyNumberFormat="1"/>
    <xf numFmtId="0" fontId="0" fillId="2" borderId="0" xfId="0" applyFill="1"/>
    <xf numFmtId="0" fontId="4" fillId="0" borderId="0" xfId="0" applyFont="1"/>
    <xf numFmtId="0" fontId="3" fillId="2" borderId="0" xfId="0" applyFont="1" applyFill="1"/>
    <xf numFmtId="49" fontId="8" fillId="0" borderId="0" xfId="0" applyNumberFormat="1" applyFont="1" applyAlignment="1">
      <alignment horizontal="center" vertical="top"/>
    </xf>
    <xf numFmtId="0" fontId="3" fillId="0" borderId="0" xfId="0" applyFont="1"/>
    <xf numFmtId="3" fontId="0" fillId="0" borderId="0" xfId="0" applyNumberFormat="1" applyProtection="1">
      <protection locked="0"/>
    </xf>
    <xf numFmtId="0" fontId="0" fillId="0" borderId="3" xfId="0" applyBorder="1"/>
    <xf numFmtId="49" fontId="10" fillId="0" borderId="0" xfId="0" applyNumberFormat="1" applyFont="1" applyAlignment="1">
      <alignment horizontal="center" vertical="top"/>
    </xf>
    <xf numFmtId="49" fontId="17" fillId="0" borderId="0" xfId="0" applyNumberFormat="1" applyFont="1" applyAlignment="1">
      <alignment horizontal="left" vertical="top" wrapText="1"/>
    </xf>
    <xf numFmtId="49" fontId="17" fillId="0" borderId="0" xfId="0" applyNumberFormat="1" applyFont="1" applyAlignment="1">
      <alignment horizontal="center" vertical="top"/>
    </xf>
    <xf numFmtId="49" fontId="17" fillId="0" borderId="3" xfId="0" applyNumberFormat="1" applyFont="1" applyBorder="1" applyAlignment="1">
      <alignment horizontal="center" vertical="top"/>
    </xf>
    <xf numFmtId="0" fontId="5" fillId="0" borderId="0" xfId="0" applyFont="1" applyAlignment="1" applyProtection="1">
      <alignment horizontal="center" vertical="top"/>
      <protection locked="0"/>
    </xf>
    <xf numFmtId="0" fontId="3" fillId="3" borderId="0" xfId="0" applyFont="1" applyFill="1"/>
    <xf numFmtId="0" fontId="4" fillId="3" borderId="0" xfId="0" applyFont="1" applyFill="1"/>
    <xf numFmtId="0" fontId="0" fillId="3" borderId="0" xfId="0" applyFill="1"/>
    <xf numFmtId="0" fontId="4" fillId="2" borderId="0" xfId="0" applyFont="1" applyFill="1"/>
    <xf numFmtId="49" fontId="17" fillId="4" borderId="0" xfId="0" applyNumberFormat="1" applyFont="1" applyFill="1" applyAlignment="1">
      <alignment horizontal="left" vertical="top" wrapText="1"/>
    </xf>
    <xf numFmtId="164" fontId="2" fillId="0" borderId="0" xfId="0" applyNumberFormat="1" applyFont="1" applyAlignment="1" applyProtection="1">
      <alignment horizontal="right" vertical="top" wrapText="1"/>
      <protection locked="0"/>
    </xf>
    <xf numFmtId="164" fontId="3" fillId="0" borderId="0" xfId="0" applyNumberFormat="1" applyFont="1" applyAlignment="1" applyProtection="1">
      <alignment wrapText="1"/>
      <protection locked="0"/>
    </xf>
    <xf numFmtId="49" fontId="5" fillId="0" borderId="0" xfId="0" applyNumberFormat="1" applyFont="1" applyAlignment="1">
      <alignment horizontal="center" vertical="top"/>
    </xf>
    <xf numFmtId="0" fontId="5" fillId="0" borderId="0" xfId="0" applyFont="1" applyAlignment="1">
      <alignment horizontal="center" vertical="top"/>
    </xf>
    <xf numFmtId="0" fontId="8" fillId="0" borderId="0" xfId="0" applyFont="1" applyAlignment="1">
      <alignment horizontal="center" vertical="top"/>
    </xf>
    <xf numFmtId="0" fontId="0" fillId="0" borderId="3" xfId="0" applyBorder="1" applyAlignment="1">
      <alignment horizontal="center" vertical="center"/>
    </xf>
    <xf numFmtId="0" fontId="8" fillId="0" borderId="3" xfId="0" applyFont="1" applyBorder="1" applyAlignment="1">
      <alignment horizontal="center" vertical="center"/>
    </xf>
    <xf numFmtId="49" fontId="8" fillId="0" borderId="3" xfId="0" applyNumberFormat="1" applyFont="1" applyBorder="1" applyAlignment="1">
      <alignment horizontal="center" vertical="top"/>
    </xf>
    <xf numFmtId="49" fontId="5" fillId="0" borderId="0" xfId="0" applyNumberFormat="1" applyFont="1" applyAlignment="1" applyProtection="1">
      <alignment horizontal="center" vertical="top"/>
      <protection locked="0"/>
    </xf>
    <xf numFmtId="49" fontId="10" fillId="0" borderId="0" xfId="2" applyNumberFormat="1" applyFont="1" applyAlignment="1">
      <alignment horizontal="center" vertical="top"/>
    </xf>
    <xf numFmtId="49" fontId="8" fillId="0" borderId="3" xfId="0" applyNumberFormat="1" applyFont="1" applyBorder="1" applyAlignment="1" applyProtection="1">
      <alignment horizontal="center" vertical="top"/>
      <protection locked="0"/>
    </xf>
    <xf numFmtId="49" fontId="8" fillId="0" borderId="1" xfId="0" applyNumberFormat="1" applyFont="1" applyBorder="1" applyAlignment="1">
      <alignment horizontal="center" vertical="top"/>
    </xf>
    <xf numFmtId="49" fontId="17" fillId="0" borderId="0" xfId="0" applyNumberFormat="1" applyFont="1" applyAlignment="1">
      <alignment horizontal="center" vertical="top" wrapText="1"/>
    </xf>
    <xf numFmtId="49" fontId="17" fillId="0" borderId="0" xfId="0" applyNumberFormat="1" applyFont="1" applyAlignment="1">
      <alignment horizontal="right" vertical="top" wrapText="1"/>
    </xf>
    <xf numFmtId="49" fontId="6" fillId="0" borderId="0" xfId="0" applyNumberFormat="1" applyFont="1" applyAlignment="1" applyProtection="1">
      <alignment horizontal="center" vertical="top"/>
      <protection locked="0"/>
    </xf>
    <xf numFmtId="0" fontId="0" fillId="0" borderId="0" xfId="0" applyAlignment="1">
      <alignment readingOrder="2"/>
    </xf>
    <xf numFmtId="0" fontId="15" fillId="0" borderId="0" xfId="0" applyFont="1" applyAlignment="1">
      <alignment vertical="center" readingOrder="2"/>
    </xf>
    <xf numFmtId="3" fontId="18" fillId="0" borderId="0" xfId="0" applyNumberFormat="1" applyFont="1" applyAlignment="1">
      <alignment readingOrder="2"/>
    </xf>
    <xf numFmtId="0" fontId="19" fillId="0" borderId="4" xfId="0" applyFont="1" applyBorder="1" applyAlignment="1">
      <alignment readingOrder="2"/>
    </xf>
    <xf numFmtId="3" fontId="18" fillId="0" borderId="4" xfId="0" applyNumberFormat="1" applyFont="1" applyBorder="1" applyAlignment="1">
      <alignment readingOrder="2"/>
    </xf>
    <xf numFmtId="0" fontId="18" fillId="0" borderId="0" xfId="0" applyFont="1" applyAlignment="1">
      <alignment readingOrder="2"/>
    </xf>
    <xf numFmtId="0" fontId="20" fillId="0" borderId="0" xfId="0" applyFont="1" applyAlignment="1">
      <alignment vertical="center" readingOrder="2"/>
    </xf>
    <xf numFmtId="3" fontId="21" fillId="0" borderId="0" xfId="0" applyNumberFormat="1" applyFont="1" applyAlignment="1">
      <alignment wrapText="1" readingOrder="2"/>
    </xf>
    <xf numFmtId="0" fontId="19" fillId="0" borderId="4" xfId="0" applyFont="1" applyBorder="1" applyAlignment="1">
      <alignment horizontal="right" readingOrder="2"/>
    </xf>
    <xf numFmtId="0" fontId="18" fillId="0" borderId="0" xfId="0" applyFont="1" applyAlignment="1">
      <alignment horizontal="right" readingOrder="2"/>
    </xf>
    <xf numFmtId="0" fontId="20" fillId="0" borderId="0" xfId="0" applyFont="1" applyAlignment="1">
      <alignment horizontal="right" vertical="center" readingOrder="2"/>
    </xf>
    <xf numFmtId="49" fontId="22" fillId="0" borderId="0" xfId="0" applyNumberFormat="1" applyFont="1" applyAlignment="1">
      <alignment horizontal="right" vertical="top" wrapText="1"/>
    </xf>
    <xf numFmtId="49" fontId="27" fillId="0" borderId="0" xfId="0" applyNumberFormat="1" applyFont="1" applyAlignment="1">
      <alignment horizontal="right" vertical="top" wrapText="1"/>
    </xf>
    <xf numFmtId="49" fontId="28" fillId="0" borderId="0" xfId="0" applyNumberFormat="1" applyFont="1" applyAlignment="1">
      <alignment horizontal="right" vertical="top" wrapText="1"/>
    </xf>
    <xf numFmtId="49" fontId="22" fillId="0" borderId="3" xfId="0" applyNumberFormat="1" applyFont="1" applyBorder="1" applyAlignment="1">
      <alignment horizontal="right" vertical="top" wrapText="1"/>
    </xf>
    <xf numFmtId="49" fontId="29" fillId="0" borderId="0" xfId="0" applyNumberFormat="1" applyFont="1" applyAlignment="1">
      <alignment horizontal="right" vertical="top" wrapText="1"/>
    </xf>
    <xf numFmtId="49" fontId="29" fillId="0" borderId="3" xfId="0" applyNumberFormat="1" applyFont="1" applyBorder="1" applyAlignment="1">
      <alignment horizontal="right" vertical="top" wrapText="1"/>
    </xf>
    <xf numFmtId="49" fontId="31" fillId="0" borderId="0" xfId="0" applyNumberFormat="1" applyFont="1" applyAlignment="1">
      <alignment horizontal="right" vertical="top" wrapText="1"/>
    </xf>
    <xf numFmtId="49" fontId="27" fillId="0" borderId="0" xfId="0" applyNumberFormat="1" applyFont="1" applyAlignment="1" applyProtection="1">
      <alignment horizontal="right" vertical="top" wrapText="1"/>
      <protection locked="0"/>
    </xf>
    <xf numFmtId="49" fontId="32" fillId="0" borderId="0" xfId="0" applyNumberFormat="1" applyFont="1" applyAlignment="1" applyProtection="1">
      <alignment horizontal="right" vertical="top" wrapText="1"/>
      <protection locked="0"/>
    </xf>
    <xf numFmtId="49" fontId="28" fillId="0" borderId="1" xfId="0" applyNumberFormat="1" applyFont="1" applyBorder="1" applyAlignment="1">
      <alignment horizontal="right" vertical="top" wrapText="1"/>
    </xf>
    <xf numFmtId="49" fontId="34" fillId="0" borderId="0" xfId="0" applyNumberFormat="1" applyFont="1" applyAlignment="1">
      <alignment horizontal="right" vertical="top" wrapText="1"/>
    </xf>
    <xf numFmtId="3" fontId="18" fillId="0" borderId="0" xfId="0" applyNumberFormat="1" applyFont="1" applyAlignment="1" applyProtection="1">
      <alignment horizontal="right"/>
      <protection locked="0"/>
    </xf>
    <xf numFmtId="0" fontId="18" fillId="0" borderId="0" xfId="0" applyFont="1" applyAlignment="1" applyProtection="1">
      <alignment horizontal="right"/>
      <protection locked="0"/>
    </xf>
    <xf numFmtId="3" fontId="18" fillId="0" borderId="0" xfId="0" applyNumberFormat="1" applyFont="1" applyAlignment="1">
      <alignment horizontal="right"/>
    </xf>
    <xf numFmtId="164" fontId="0" fillId="0" borderId="0" xfId="0" applyNumberFormat="1" applyAlignment="1" applyProtection="1">
      <alignment horizontal="right"/>
      <protection locked="0"/>
    </xf>
    <xf numFmtId="0" fontId="0" fillId="0" borderId="0" xfId="0" applyAlignment="1" applyProtection="1">
      <alignment horizontal="right"/>
      <protection locked="0"/>
    </xf>
    <xf numFmtId="0" fontId="0" fillId="0" borderId="0" xfId="0" applyAlignment="1">
      <alignment horizontal="right"/>
    </xf>
    <xf numFmtId="0" fontId="2" fillId="0" borderId="0" xfId="0" applyFont="1" applyAlignment="1" applyProtection="1">
      <alignment horizontal="right"/>
      <protection locked="0"/>
    </xf>
    <xf numFmtId="0" fontId="3" fillId="0" borderId="0" xfId="0" applyFont="1" applyAlignment="1">
      <alignment horizontal="right"/>
    </xf>
    <xf numFmtId="0" fontId="2" fillId="0" borderId="0" xfId="0" applyFont="1" applyAlignment="1">
      <alignment horizontal="right"/>
    </xf>
    <xf numFmtId="0" fontId="3" fillId="0" borderId="0" xfId="0" applyFont="1" applyAlignment="1" applyProtection="1">
      <alignment horizontal="right"/>
      <protection locked="0"/>
    </xf>
    <xf numFmtId="3" fontId="0" fillId="0" borderId="0" xfId="0" applyNumberFormat="1" applyAlignment="1" applyProtection="1">
      <alignment horizontal="right"/>
      <protection locked="0"/>
    </xf>
    <xf numFmtId="3" fontId="0" fillId="0" borderId="0" xfId="0" applyNumberFormat="1" applyAlignment="1">
      <alignment horizontal="right"/>
    </xf>
    <xf numFmtId="0" fontId="2" fillId="0" borderId="0" xfId="0" applyFont="1" applyAlignment="1">
      <alignment horizontal="right" vertical="top" wrapText="1"/>
    </xf>
    <xf numFmtId="0" fontId="11" fillId="0" borderId="0" xfId="0" applyFont="1" applyAlignment="1" applyProtection="1">
      <alignment horizontal="right" vertical="center"/>
      <protection locked="0"/>
    </xf>
    <xf numFmtId="164" fontId="11" fillId="0" borderId="0" xfId="0" applyNumberFormat="1" applyFont="1" applyAlignment="1" applyProtection="1">
      <alignment horizontal="right" vertical="center" wrapText="1"/>
      <protection locked="0"/>
    </xf>
    <xf numFmtId="164" fontId="0" fillId="0" borderId="0" xfId="0" applyNumberFormat="1" applyAlignment="1">
      <alignment horizontal="right"/>
    </xf>
    <xf numFmtId="0" fontId="0" fillId="0" borderId="2" xfId="0" applyBorder="1" applyAlignment="1" applyProtection="1">
      <alignment horizontal="right"/>
      <protection locked="0"/>
    </xf>
    <xf numFmtId="164" fontId="0" fillId="0" borderId="2" xfId="0" applyNumberFormat="1" applyBorder="1" applyAlignment="1" applyProtection="1">
      <alignment horizontal="right"/>
      <protection locked="0"/>
    </xf>
    <xf numFmtId="0" fontId="12" fillId="0" borderId="0" xfId="0" applyFont="1" applyAlignment="1" applyProtection="1">
      <alignment horizontal="right" vertical="center" wrapText="1" indent="2"/>
      <protection locked="0"/>
    </xf>
    <xf numFmtId="3" fontId="3" fillId="0" borderId="0" xfId="0" applyNumberFormat="1" applyFont="1" applyAlignment="1" applyProtection="1">
      <alignment horizontal="right"/>
      <protection locked="0"/>
    </xf>
    <xf numFmtId="3" fontId="12" fillId="0" borderId="0" xfId="0" applyNumberFormat="1" applyFont="1" applyAlignment="1" applyProtection="1">
      <alignment horizontal="right" vertical="center" wrapText="1"/>
      <protection locked="0"/>
    </xf>
    <xf numFmtId="0" fontId="12" fillId="0" borderId="2" xfId="0" applyFont="1" applyBorder="1" applyAlignment="1" applyProtection="1">
      <alignment horizontal="right" vertical="center" wrapText="1" indent="2"/>
      <protection locked="0"/>
    </xf>
    <xf numFmtId="3" fontId="0" fillId="0" borderId="3" xfId="0" applyNumberFormat="1" applyBorder="1" applyAlignment="1" applyProtection="1">
      <alignment horizontal="right"/>
      <protection locked="0"/>
    </xf>
    <xf numFmtId="0" fontId="11" fillId="0" borderId="0" xfId="0" applyFont="1" applyAlignment="1" applyProtection="1">
      <alignment horizontal="right" vertical="center" wrapText="1"/>
      <protection locked="0"/>
    </xf>
    <xf numFmtId="0" fontId="12" fillId="0" borderId="0" xfId="0" applyFont="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164" fontId="0" fillId="0" borderId="0" xfId="0" applyNumberFormat="1" applyAlignment="1" applyProtection="1">
      <protection locked="0"/>
    </xf>
    <xf numFmtId="164" fontId="17" fillId="0" borderId="0" xfId="0" applyNumberFormat="1" applyFont="1" applyAlignment="1" applyProtection="1">
      <alignment vertical="top" wrapText="1"/>
      <protection locked="0"/>
    </xf>
    <xf numFmtId="164" fontId="3" fillId="0" borderId="0" xfId="0" applyNumberFormat="1" applyFont="1" applyAlignment="1" applyProtection="1">
      <protection locked="0"/>
    </xf>
    <xf numFmtId="164" fontId="2" fillId="0" borderId="0" xfId="0" applyNumberFormat="1" applyFont="1" applyAlignment="1" applyProtection="1">
      <alignment vertical="top" wrapText="1"/>
      <protection locked="0"/>
    </xf>
    <xf numFmtId="49" fontId="2" fillId="0" borderId="0" xfId="0" applyNumberFormat="1" applyFont="1" applyAlignment="1" applyProtection="1">
      <alignment vertical="top" wrapText="1"/>
      <protection locked="0"/>
    </xf>
    <xf numFmtId="0" fontId="2" fillId="0" borderId="0" xfId="0" applyFont="1" applyAlignment="1" applyProtection="1">
      <alignment vertical="top" wrapText="1"/>
      <protection locked="0"/>
    </xf>
    <xf numFmtId="164" fontId="2" fillId="0" borderId="0" xfId="0" applyNumberFormat="1" applyFont="1" applyAlignment="1">
      <alignment vertical="top" wrapText="1"/>
    </xf>
    <xf numFmtId="164" fontId="7" fillId="0" borderId="0" xfId="0" applyNumberFormat="1" applyFont="1" applyAlignment="1">
      <alignment vertical="top" wrapText="1"/>
    </xf>
    <xf numFmtId="164" fontId="7" fillId="0" borderId="0" xfId="0" applyNumberFormat="1" applyFont="1" applyAlignment="1">
      <alignment vertical="top"/>
    </xf>
    <xf numFmtId="164" fontId="2" fillId="0" borderId="3" xfId="0" applyNumberFormat="1" applyFont="1" applyBorder="1" applyAlignment="1"/>
    <xf numFmtId="164" fontId="1" fillId="0" borderId="3" xfId="0" applyNumberFormat="1" applyFont="1" applyBorder="1" applyAlignment="1">
      <alignment vertical="top" wrapText="1"/>
    </xf>
    <xf numFmtId="164" fontId="2" fillId="0" borderId="3" xfId="0" applyNumberFormat="1" applyFont="1" applyBorder="1" applyAlignment="1" applyProtection="1">
      <protection locked="0"/>
    </xf>
    <xf numFmtId="164" fontId="16" fillId="0" borderId="3" xfId="0" applyNumberFormat="1" applyFont="1" applyBorder="1" applyAlignment="1" applyProtection="1">
      <alignment vertical="top" wrapText="1"/>
      <protection locked="0"/>
    </xf>
    <xf numFmtId="3" fontId="2" fillId="0" borderId="0" xfId="0" applyNumberFormat="1" applyFont="1" applyAlignment="1" applyProtection="1">
      <alignment vertical="top" wrapText="1"/>
      <protection locked="0"/>
    </xf>
    <xf numFmtId="3" fontId="2" fillId="0" borderId="0" xfId="0" applyNumberFormat="1" applyFont="1" applyAlignment="1" applyProtection="1">
      <protection locked="0"/>
    </xf>
    <xf numFmtId="3" fontId="9" fillId="0" borderId="0" xfId="0" applyNumberFormat="1" applyFont="1" applyAlignment="1" applyProtection="1">
      <alignment vertical="top" wrapText="1"/>
      <protection locked="0"/>
    </xf>
    <xf numFmtId="164" fontId="9" fillId="0" borderId="0" xfId="0" applyNumberFormat="1" applyFont="1" applyAlignment="1" applyProtection="1">
      <alignment vertical="top" wrapText="1"/>
      <protection locked="0"/>
    </xf>
    <xf numFmtId="164" fontId="2" fillId="0" borderId="0" xfId="0" applyNumberFormat="1" applyFont="1" applyAlignment="1" applyProtection="1">
      <protection locked="0"/>
    </xf>
    <xf numFmtId="164" fontId="2" fillId="0" borderId="0" xfId="0" applyNumberFormat="1" applyFont="1" applyAlignment="1" applyProtection="1">
      <alignment vertical="top"/>
      <protection locked="0"/>
    </xf>
    <xf numFmtId="164" fontId="2" fillId="0" borderId="0" xfId="0" applyNumberFormat="1" applyFont="1" applyAlignment="1" applyProtection="1">
      <alignment vertical="center" wrapText="1"/>
      <protection locked="0"/>
    </xf>
    <xf numFmtId="164" fontId="2" fillId="0" borderId="3" xfId="0" applyNumberFormat="1" applyFont="1" applyBorder="1" applyAlignment="1" applyProtection="1">
      <alignment vertical="top" wrapText="1"/>
      <protection locked="0"/>
    </xf>
    <xf numFmtId="164" fontId="5" fillId="0" borderId="3" xfId="0" applyNumberFormat="1" applyFont="1" applyBorder="1" applyAlignment="1" applyProtection="1">
      <alignment vertical="top"/>
      <protection locked="0"/>
    </xf>
    <xf numFmtId="164" fontId="5" fillId="0" borderId="0" xfId="0" applyNumberFormat="1" applyFont="1" applyAlignment="1" applyProtection="1">
      <alignment vertical="top"/>
      <protection locked="0"/>
    </xf>
    <xf numFmtId="164" fontId="7" fillId="0" borderId="3" xfId="0" applyNumberFormat="1" applyFont="1" applyBorder="1" applyAlignment="1" applyProtection="1">
      <alignment vertical="top" wrapText="1"/>
      <protection locked="0"/>
    </xf>
    <xf numFmtId="164" fontId="7" fillId="0" borderId="3" xfId="0" applyNumberFormat="1" applyFont="1" applyBorder="1" applyAlignment="1" applyProtection="1">
      <alignment vertical="top"/>
      <protection locked="0"/>
    </xf>
    <xf numFmtId="0" fontId="2" fillId="0" borderId="0" xfId="0" applyFont="1" applyAlignment="1" applyProtection="1">
      <protection locked="0"/>
    </xf>
    <xf numFmtId="164" fontId="7" fillId="0" borderId="0" xfId="0" applyNumberFormat="1" applyFont="1" applyAlignment="1" applyProtection="1">
      <alignment vertical="top" wrapText="1"/>
      <protection locked="0"/>
    </xf>
    <xf numFmtId="164" fontId="7" fillId="0" borderId="0" xfId="0" applyNumberFormat="1" applyFont="1" applyAlignment="1" applyProtection="1">
      <alignment vertical="top"/>
      <protection locked="0"/>
    </xf>
    <xf numFmtId="0" fontId="2" fillId="0" borderId="3" xfId="0" applyFont="1" applyBorder="1" applyAlignment="1" applyProtection="1">
      <protection locked="0"/>
    </xf>
    <xf numFmtId="164" fontId="7" fillId="0" borderId="3" xfId="0" applyNumberFormat="1" applyFont="1" applyBorder="1" applyAlignment="1">
      <alignment vertical="top" wrapText="1"/>
    </xf>
    <xf numFmtId="49" fontId="16" fillId="0" borderId="0" xfId="2" applyNumberFormat="1" applyFont="1" applyAlignment="1">
      <alignment vertical="top" wrapText="1"/>
    </xf>
    <xf numFmtId="164" fontId="5" fillId="0" borderId="0" xfId="0" applyNumberFormat="1" applyFont="1" applyAlignment="1">
      <alignment vertical="top"/>
    </xf>
    <xf numFmtId="164" fontId="8" fillId="0" borderId="0" xfId="0" applyNumberFormat="1" applyFont="1" applyAlignment="1">
      <alignment vertical="top"/>
    </xf>
    <xf numFmtId="0" fontId="3" fillId="0" borderId="0" xfId="0" applyFont="1" applyAlignment="1" applyProtection="1">
      <protection locked="0"/>
    </xf>
    <xf numFmtId="164" fontId="7" fillId="0" borderId="1" xfId="0" applyNumberFormat="1" applyFont="1" applyBorder="1" applyAlignment="1">
      <alignment vertical="top" wrapText="1"/>
    </xf>
    <xf numFmtId="164" fontId="0" fillId="0" borderId="0" xfId="0" applyNumberFormat="1" applyAlignment="1" applyProtection="1">
      <alignment vertical="top"/>
      <protection locked="0"/>
    </xf>
    <xf numFmtId="3" fontId="0" fillId="0" borderId="0" xfId="0" applyNumberFormat="1" applyAlignment="1" applyProtection="1">
      <alignment vertical="top"/>
      <protection locked="0"/>
    </xf>
    <xf numFmtId="3" fontId="12" fillId="0" borderId="0" xfId="0" applyNumberFormat="1" applyFont="1" applyAlignment="1" applyProtection="1">
      <alignment vertical="top" wrapText="1"/>
      <protection locked="0"/>
    </xf>
    <xf numFmtId="49" fontId="1" fillId="0" borderId="0" xfId="0" applyNumberFormat="1" applyFont="1" applyAlignment="1">
      <alignment horizontal="left" vertical="top" wrapText="1"/>
    </xf>
    <xf numFmtId="164" fontId="0" fillId="0" borderId="0" xfId="0" applyNumberFormat="1" applyAlignment="1"/>
    <xf numFmtId="164" fontId="16" fillId="0" borderId="0" xfId="0" applyNumberFormat="1" applyFont="1" applyAlignment="1" applyProtection="1">
      <alignment vertical="top" wrapText="1"/>
      <protection locked="0"/>
    </xf>
    <xf numFmtId="164" fontId="1" fillId="0" borderId="0" xfId="0" applyNumberFormat="1" applyFont="1" applyAlignment="1">
      <alignment vertical="top" wrapText="1"/>
    </xf>
    <xf numFmtId="164" fontId="0" fillId="0" borderId="3" xfId="0" applyNumberFormat="1" applyBorder="1" applyAlignment="1"/>
    <xf numFmtId="164" fontId="0" fillId="0" borderId="3" xfId="0" applyNumberFormat="1" applyBorder="1" applyAlignment="1" applyProtection="1">
      <protection locked="0"/>
    </xf>
    <xf numFmtId="0" fontId="38" fillId="0" borderId="4" xfId="2" applyFont="1" applyBorder="1"/>
    <xf numFmtId="0" fontId="39" fillId="0" borderId="4" xfId="2" applyFont="1" applyBorder="1"/>
    <xf numFmtId="0" fontId="39" fillId="0" borderId="0" xfId="2" applyFont="1"/>
    <xf numFmtId="0" fontId="3" fillId="0" borderId="0" xfId="2"/>
    <xf numFmtId="49" fontId="18" fillId="0" borderId="4" xfId="0" applyNumberFormat="1" applyFont="1" applyBorder="1" applyAlignment="1">
      <alignment readingOrder="2"/>
    </xf>
    <xf numFmtId="164" fontId="18" fillId="0" borderId="4" xfId="0" applyNumberFormat="1" applyFont="1" applyBorder="1" applyAlignment="1">
      <alignment readingOrder="2"/>
    </xf>
    <xf numFmtId="0" fontId="18" fillId="0" borderId="4" xfId="0" applyFont="1" applyBorder="1" applyAlignment="1">
      <alignment readingOrder="2"/>
    </xf>
    <xf numFmtId="49" fontId="18" fillId="0" borderId="0" xfId="0" applyNumberFormat="1" applyFont="1" applyAlignment="1">
      <alignment readingOrder="2"/>
    </xf>
    <xf numFmtId="164" fontId="18" fillId="0" borderId="0" xfId="0" applyNumberFormat="1" applyFont="1" applyAlignment="1">
      <alignment readingOrder="2"/>
    </xf>
    <xf numFmtId="49" fontId="0" fillId="0" borderId="0" xfId="0" applyNumberFormat="1" applyAlignment="1">
      <alignment readingOrder="2"/>
    </xf>
    <xf numFmtId="164" fontId="0" fillId="0" borderId="0" xfId="0" applyNumberFormat="1" applyAlignment="1">
      <alignment readingOrder="2"/>
    </xf>
    <xf numFmtId="49" fontId="22" fillId="0" borderId="0" xfId="0" applyNumberFormat="1" applyFont="1" applyAlignment="1">
      <alignment horizontal="right" vertical="top" wrapText="1" readingOrder="2"/>
    </xf>
    <xf numFmtId="49" fontId="32" fillId="0" borderId="0" xfId="0" applyNumberFormat="1" applyFont="1" applyAlignment="1">
      <alignment horizontal="right" vertical="top" wrapText="1" readingOrder="2"/>
    </xf>
    <xf numFmtId="49" fontId="34" fillId="0" borderId="0" xfId="0" applyNumberFormat="1" applyFont="1" applyAlignment="1">
      <alignment horizontal="right" vertical="top" wrapText="1" readingOrder="2"/>
    </xf>
    <xf numFmtId="49" fontId="22" fillId="0" borderId="3" xfId="0" applyNumberFormat="1" applyFont="1" applyBorder="1" applyAlignment="1">
      <alignment horizontal="right" vertical="top" wrapText="1" readingOrder="2"/>
    </xf>
    <xf numFmtId="49" fontId="29" fillId="0" borderId="0" xfId="0" applyNumberFormat="1" applyFont="1" applyAlignment="1">
      <alignment horizontal="right" vertical="top" wrapText="1" readingOrder="2"/>
    </xf>
    <xf numFmtId="49" fontId="29" fillId="0" borderId="3" xfId="0" applyNumberFormat="1" applyFont="1" applyBorder="1" applyAlignment="1">
      <alignment horizontal="right" vertical="top" wrapText="1" readingOrder="2"/>
    </xf>
    <xf numFmtId="49" fontId="32" fillId="0" borderId="0" xfId="0" applyNumberFormat="1" applyFont="1" applyFill="1" applyAlignment="1">
      <alignment horizontal="right" vertical="top" wrapText="1" readingOrder="2"/>
    </xf>
    <xf numFmtId="49" fontId="10" fillId="0" borderId="0" xfId="2" applyNumberFormat="1" applyFont="1" applyFill="1" applyAlignment="1">
      <alignment horizontal="center" vertical="top"/>
    </xf>
    <xf numFmtId="0" fontId="16" fillId="0" borderId="0" xfId="2" applyFont="1" applyFill="1" applyAlignment="1">
      <alignment vertical="top" wrapText="1"/>
    </xf>
    <xf numFmtId="49" fontId="16" fillId="0" borderId="0" xfId="2" applyNumberFormat="1" applyFont="1" applyFill="1" applyAlignment="1">
      <alignment vertical="top" wrapText="1"/>
    </xf>
    <xf numFmtId="49" fontId="32" fillId="0" borderId="0" xfId="2" applyNumberFormat="1" applyFont="1" applyFill="1" applyAlignment="1">
      <alignment horizontal="right" vertical="top" wrapText="1" readingOrder="2"/>
    </xf>
    <xf numFmtId="3" fontId="16" fillId="0" borderId="0" xfId="2" applyNumberFormat="1" applyFont="1" applyFill="1" applyAlignment="1">
      <alignment vertical="top" wrapText="1"/>
    </xf>
    <xf numFmtId="0" fontId="10" fillId="0" borderId="0" xfId="0" applyFont="1" applyFill="1" applyAlignment="1">
      <alignment horizontal="center" vertical="top"/>
    </xf>
    <xf numFmtId="49" fontId="34" fillId="0" borderId="0" xfId="0" applyNumberFormat="1" applyFont="1" applyFill="1" applyAlignment="1">
      <alignment horizontal="right" vertical="top" wrapText="1" readingOrder="2"/>
    </xf>
    <xf numFmtId="49" fontId="17" fillId="0" borderId="0" xfId="0" applyNumberFormat="1" applyFont="1" applyFill="1" applyAlignment="1">
      <alignment horizontal="center" vertical="top"/>
    </xf>
    <xf numFmtId="164" fontId="1" fillId="0" borderId="0" xfId="0" applyNumberFormat="1" applyFont="1" applyFill="1" applyAlignment="1">
      <alignment vertical="top" wrapText="1"/>
    </xf>
    <xf numFmtId="0" fontId="0" fillId="0" borderId="0" xfId="0" applyFill="1"/>
    <xf numFmtId="164" fontId="16" fillId="0" borderId="0" xfId="0" applyNumberFormat="1" applyFont="1" applyFill="1" applyAlignment="1" applyProtection="1">
      <alignment vertical="top" wrapText="1"/>
      <protection locked="0"/>
    </xf>
    <xf numFmtId="49" fontId="10" fillId="0" borderId="0" xfId="0" applyNumberFormat="1" applyFont="1" applyFill="1" applyAlignment="1">
      <alignment horizontal="center" vertical="top"/>
    </xf>
    <xf numFmtId="49" fontId="29" fillId="0" borderId="3" xfId="0" applyNumberFormat="1" applyFont="1" applyFill="1" applyBorder="1" applyAlignment="1">
      <alignment horizontal="right" vertical="top" wrapText="1" readingOrder="2"/>
    </xf>
    <xf numFmtId="0" fontId="0" fillId="0" borderId="3" xfId="0" applyFill="1" applyBorder="1"/>
    <xf numFmtId="164" fontId="0" fillId="0" borderId="3" xfId="0" applyNumberFormat="1" applyFill="1" applyBorder="1" applyAlignment="1" applyProtection="1">
      <protection locked="0"/>
    </xf>
    <xf numFmtId="49" fontId="22" fillId="0" borderId="3" xfId="0" applyNumberFormat="1" applyFont="1" applyFill="1" applyBorder="1" applyAlignment="1">
      <alignment horizontal="right" vertical="top" wrapText="1" readingOrder="2"/>
    </xf>
    <xf numFmtId="164" fontId="3" fillId="0" borderId="3" xfId="0" applyNumberFormat="1" applyFont="1" applyFill="1" applyBorder="1" applyAlignment="1" applyProtection="1">
      <protection locked="0"/>
    </xf>
    <xf numFmtId="49" fontId="29" fillId="0" borderId="0" xfId="0" applyNumberFormat="1" applyFont="1" applyFill="1" applyAlignment="1">
      <alignment horizontal="right" vertical="top" wrapText="1" readingOrder="2"/>
    </xf>
    <xf numFmtId="164" fontId="3" fillId="0" borderId="0" xfId="0" applyNumberFormat="1" applyFont="1" applyFill="1" applyAlignment="1" applyProtection="1">
      <protection locked="0"/>
    </xf>
    <xf numFmtId="49" fontId="27" fillId="0" borderId="0" xfId="0" applyNumberFormat="1" applyFont="1" applyFill="1" applyAlignment="1">
      <alignment horizontal="right" vertical="top" wrapText="1" readingOrder="2"/>
    </xf>
    <xf numFmtId="49" fontId="37" fillId="0" borderId="0" xfId="0" applyNumberFormat="1" applyFont="1" applyFill="1" applyAlignment="1">
      <alignment horizontal="right" vertical="top" wrapText="1" readingOrder="2"/>
    </xf>
    <xf numFmtId="164" fontId="0" fillId="0" borderId="0" xfId="0" applyNumberFormat="1" applyFill="1" applyAlignment="1" applyProtection="1">
      <protection locked="0"/>
    </xf>
    <xf numFmtId="49" fontId="8" fillId="0" borderId="0" xfId="0" applyNumberFormat="1" applyFont="1" applyFill="1" applyAlignment="1">
      <alignment horizontal="center" vertical="top"/>
    </xf>
    <xf numFmtId="164" fontId="7" fillId="0" borderId="0" xfId="0" applyNumberFormat="1" applyFont="1" applyFill="1" applyAlignment="1">
      <alignment vertical="top" wrapText="1"/>
    </xf>
    <xf numFmtId="49" fontId="27" fillId="0" borderId="0" xfId="0" applyNumberFormat="1" applyFont="1" applyFill="1" applyAlignment="1" applyProtection="1">
      <alignment horizontal="right" vertical="top" wrapText="1" readingOrder="2"/>
      <protection locked="0"/>
    </xf>
    <xf numFmtId="0" fontId="5" fillId="0" borderId="0" xfId="0" applyFont="1" applyFill="1" applyAlignment="1" applyProtection="1">
      <alignment horizontal="center" vertical="top"/>
      <protection locked="0"/>
    </xf>
    <xf numFmtId="0" fontId="3" fillId="0" borderId="0" xfId="0" applyFont="1" applyFill="1"/>
    <xf numFmtId="49" fontId="28" fillId="0" borderId="0" xfId="0" applyNumberFormat="1" applyFont="1" applyFill="1" applyAlignment="1">
      <alignment horizontal="right" vertical="top" wrapText="1" readingOrder="2"/>
    </xf>
    <xf numFmtId="164" fontId="7" fillId="0" borderId="0" xfId="0" applyNumberFormat="1" applyFont="1" applyFill="1" applyAlignment="1">
      <alignment horizontal="right" vertical="top" wrapText="1"/>
    </xf>
    <xf numFmtId="165" fontId="1" fillId="0" borderId="0" xfId="0" applyNumberFormat="1" applyFont="1" applyFill="1" applyAlignment="1">
      <alignment vertical="top" wrapText="1"/>
    </xf>
    <xf numFmtId="164" fontId="0" fillId="0" borderId="0" xfId="0" applyNumberFormat="1" applyFill="1"/>
    <xf numFmtId="0" fontId="18" fillId="0" borderId="0" xfId="0" applyFont="1" applyFill="1" applyAlignment="1">
      <alignment readingOrder="2"/>
    </xf>
    <xf numFmtId="0" fontId="0" fillId="0" borderId="0" xfId="0" applyFill="1" applyAlignment="1">
      <alignment readingOrder="2"/>
    </xf>
    <xf numFmtId="164" fontId="22" fillId="0" borderId="1" xfId="0" applyNumberFormat="1" applyFont="1" applyBorder="1" applyAlignment="1">
      <alignment horizontal="center" vertical="center" textRotation="90" wrapText="1" readingOrder="2"/>
    </xf>
    <xf numFmtId="164" fontId="22" fillId="0" borderId="2" xfId="0" applyNumberFormat="1" applyFont="1" applyBorder="1" applyAlignment="1">
      <alignment horizontal="center" vertical="center" textRotation="90" wrapText="1" readingOrder="2"/>
    </xf>
    <xf numFmtId="0" fontId="22" fillId="0" borderId="1" xfId="0" applyFont="1" applyBorder="1" applyAlignment="1">
      <alignment horizontal="right" vertical="center" readingOrder="2"/>
    </xf>
    <xf numFmtId="0" fontId="22" fillId="0" borderId="2" xfId="0" applyFont="1" applyBorder="1" applyAlignment="1">
      <alignment horizontal="right" vertical="center" readingOrder="2"/>
    </xf>
    <xf numFmtId="0" fontId="22" fillId="0" borderId="1" xfId="0" applyFont="1" applyBorder="1" applyAlignment="1">
      <alignment horizontal="center" vertical="center" readingOrder="2"/>
    </xf>
    <xf numFmtId="0" fontId="22" fillId="0" borderId="2" xfId="0" applyFont="1" applyBorder="1" applyAlignment="1">
      <alignment horizontal="center" vertical="center" readingOrder="2"/>
    </xf>
    <xf numFmtId="0" fontId="35" fillId="0" borderId="0" xfId="0" applyFont="1" applyAlignment="1">
      <alignment horizontal="right" vertical="top" wrapText="1" readingOrder="2"/>
    </xf>
    <xf numFmtId="0" fontId="22" fillId="0" borderId="0" xfId="0" applyFont="1" applyAlignment="1" applyProtection="1">
      <alignment vertical="center" wrapText="1"/>
      <protection locked="0"/>
    </xf>
    <xf numFmtId="0" fontId="22" fillId="0" borderId="0" xfId="0" applyFont="1" applyAlignment="1" applyProtection="1">
      <alignment horizontal="right" vertical="center" wrapText="1"/>
      <protection locked="0"/>
    </xf>
    <xf numFmtId="0" fontId="35" fillId="0" borderId="0" xfId="0" applyFont="1" applyAlignment="1" applyProtection="1">
      <alignment horizontal="right" vertical="top" wrapText="1" readingOrder="2"/>
      <protection locked="0"/>
    </xf>
    <xf numFmtId="0" fontId="18" fillId="0" borderId="0" xfId="0" applyFont="1" applyAlignment="1" applyProtection="1">
      <alignment horizontal="right" vertical="top" readingOrder="2"/>
      <protection locked="0"/>
    </xf>
    <xf numFmtId="3" fontId="26" fillId="0" borderId="0" xfId="0" applyNumberFormat="1" applyFont="1" applyAlignment="1">
      <alignment horizontal="center" vertical="top" wrapText="1" readingOrder="2"/>
    </xf>
    <xf numFmtId="164" fontId="22" fillId="0" borderId="1" xfId="0" applyNumberFormat="1" applyFont="1" applyBorder="1" applyAlignment="1">
      <alignment horizontal="center" vertical="center" textRotation="90" readingOrder="2"/>
    </xf>
    <xf numFmtId="164" fontId="22" fillId="0" borderId="2" xfId="0" applyNumberFormat="1" applyFont="1" applyBorder="1" applyAlignment="1">
      <alignment horizontal="center" vertical="center" textRotation="90" readingOrder="2"/>
    </xf>
    <xf numFmtId="0" fontId="2" fillId="0" borderId="0" xfId="0" applyFont="1" applyFill="1" applyAlignment="1">
      <alignment horizontal="right" wrapText="1" readingOrder="2"/>
    </xf>
    <xf numFmtId="0" fontId="2" fillId="0" borderId="0" xfId="0" applyFont="1" applyFill="1" applyAlignment="1">
      <alignment horizontal="right" readingOrder="2"/>
    </xf>
    <xf numFmtId="49" fontId="22" fillId="0" borderId="1" xfId="0" applyNumberFormat="1" applyFont="1" applyBorder="1" applyAlignment="1">
      <alignment horizontal="center" vertical="center" readingOrder="2"/>
    </xf>
    <xf numFmtId="49" fontId="22" fillId="0" borderId="2" xfId="0" applyNumberFormat="1" applyFont="1" applyBorder="1" applyAlignment="1">
      <alignment horizontal="center" vertical="center" readingOrder="2"/>
    </xf>
  </cellXfs>
  <cellStyles count="3">
    <cellStyle name="Normal" xfId="0" builtinId="0"/>
    <cellStyle name="Normal 2" xfId="2" xr:uid="{2D659A1B-7493-45A7-8DFA-F0CF083C2AD8}"/>
    <cellStyle name="Normal 3" xfId="1" xr:uid="{4AF74DE1-746D-40D8-8221-6DB0FA4B08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5EC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16136</xdr:rowOff>
    </xdr:from>
    <xdr:to>
      <xdr:col>17</xdr:col>
      <xdr:colOff>0</xdr:colOff>
      <xdr:row>69</xdr:row>
      <xdr:rowOff>47625</xdr:rowOff>
    </xdr:to>
    <xdr:sp macro="" textlink="">
      <xdr:nvSpPr>
        <xdr:cNvPr id="2" name="TextBox 1">
          <a:extLst>
            <a:ext uri="{FF2B5EF4-FFF2-40B4-BE49-F238E27FC236}">
              <a16:creationId xmlns:a16="http://schemas.microsoft.com/office/drawing/2014/main" id="{58EEAEDB-C171-4FA3-A590-77437A35E773}"/>
            </a:ext>
          </a:extLst>
        </xdr:cNvPr>
        <xdr:cNvSpPr txBox="1"/>
      </xdr:nvSpPr>
      <xdr:spPr>
        <a:xfrm flipH="1">
          <a:off x="9665531850" y="397136"/>
          <a:ext cx="9477374" cy="1104238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2000" b="0" i="0" u="none" strike="noStrike" kern="0" cap="none" spc="0" normalizeH="0" baseline="0" noProof="0">
            <a:ln>
              <a:noFill/>
            </a:ln>
            <a:solidFill>
              <a:srgbClr val="ED7D31"/>
            </a:solidFill>
            <a:effectLst/>
            <a:uLnTx/>
            <a:uFillTx/>
            <a:latin typeface="Zurich Cn BT" pitchFamily="34" charset="0"/>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600" b="1"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مضبوطات المواد المُدرَجة في الجدولين الأول والثاني من اتفاقية الأمم المتحدة لمكافحة الاتجار غير المشروع في المخدرات والمؤثِّرات العقلية لسنة 1988، حسبما أُبلغت بها الهيئة الدولية لمراقبة المخدرات، 2018-2022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 ترد في الجدولين ألف وباء المعلومات المقدمة من الحكومات إلى الهيئة الدولية لمراقبة المخدرات، وفقا للفقرة 12 من المادة 12 من اتفاقية الأمم المتحدة لمكافحة الاتجار غير المشروع في المخدرات والمؤثرات العقلية لسنة 1988، عن مضبوطات المواد المدرجة في الجدولين الأول والثاني من الاتفاقية.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2- ويتضمن الجدولان بيانات عن الضبطيات الداخلية وعن الضبطيات التي تمت في نقاط الدخول أو الخروج. ولا يشمل الجدولان المضبوطات المبلغ عنها من المواد حيثما يكون معروفاً أنَّ المواد لم تكن موجَّهة إلى صنع المخدرات غير المشروع (على سبيل المثال، الضبطيات التي تتم لأسباب إدارية أو ضبطيات مستحضرات الإيفيدرين/السودوإيفيدرين المعتزم استخدامها بصفة منشطات). والشحنات الموقوفة غير مدرجة أيضا. وقد تتضمّن المعلومات بيانات قدّمتها الحكومات بوسائل أخرى غير الاستمارة </a:t>
          </a:r>
          <a:r>
            <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D</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وفي هذه الحالات، يُشار إلى المصادر على النحو الواجب.</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3- أدرج جدول تكميلي في الحاشية (ب) على الجدول ألف يوضح بيانات مضبوطات الإيفيدرين والسودوإيفيدرين التي تم إبلاغ الهيئة بها بوحدات استهلاكية (مثل الأقراص والجرعات). ولم تحول هذه الوحدات إلى كيلوغرامات </a:t>
          </a:r>
          <a:r>
            <a:rPr kumimoji="0" lang="ar-SA" sz="1100" b="0" i="0" u="none" strike="noStrike" kern="0" cap="none" spc="0" normalizeH="0" baseline="0" noProof="0">
              <a:ln>
                <a:noFill/>
              </a:ln>
              <a:solidFill>
                <a:prstClr val="black"/>
              </a:solidFill>
              <a:effectLst/>
              <a:uLnTx/>
              <a:uFillTx/>
              <a:latin typeface="+mn-lt"/>
              <a:ea typeface="+mn-ea"/>
              <a:cs typeface="+mn-cs"/>
            </a:rPr>
            <a:t>حيث إن الكمية الفعلية من الإيفيدرين والسودوإيفيدرين غير معروفة</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1"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وحدات القياس ومعاملات التحويل</a:t>
          </a:r>
          <a:endParaRPr kumimoji="0" lang="en-US" sz="1100" b="0"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4- وحدات القياس مبيَّنة لكل مادة. وبما أنَّ كسور الوحدات لا تُدرَج في الجدولين، فإنَّ الأرقام تقرَّب حسب الاقتضاء.</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5- ولمجموعة متنوّعة من الأسباب، يُبلَّغ عن الكميات المنفردة من بعض المواد المضبوطة إلى الهيئة باستخدام وحدات مختلفة؛ فقد يُبلغ أحد البلدان، على سبيل المثال، عن مضبوطات أنهيدريد الخل باللترات، ويبلغ عنها بلد آخر بالكيلوغرامات.</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6- وللتمكين من المقارنة السليمة بين المعلومات التي تم جمعها، من المهم أن تُبوَّب البيانات كافة في شكل موحَّد. وبغية تبسيط عملية التوحيد اللازمة، تُقدَّم الأرقام بالغرامات أو الكيلوغرامات حيثما تكون المادة صلبة، وباللترات حيثما تكون المادة (أو أكثر أشكالها شيوعا) سائلة.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7- ولم تحوَّل بيانات مضبوطات المواد الصلبة المبلغ عنها إلى الهيئة باللترات إلى الكيلوغرام، وهي غير مُدرَجة في الجدولين، لأنَّ الكمية الفعلية من المادة الموجودة في المحلول غير معروفة.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8- وفيما يخص المضبوطات من السوائل، تم تحويل الكميات المبلغ عنها بالكيلوغرامات إلى لترات باستخدام معاملات التحويل التالية:</a:t>
          </a:r>
        </a:p>
        <a:p>
          <a:pPr marL="0" marR="0" lvl="0" indent="0"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a:t>
          </a:r>
          <a:endParaRPr kumimoji="0" lang="en-US"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1"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المادة							معامل التحويل</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1"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(كيلوغرام إلى لتر)</a:t>
          </a:r>
          <a:r>
            <a:rPr kumimoji="0" lang="ar-SA" sz="1100" b="0" i="0" u="sng" strike="noStrike" kern="0" cap="none" spc="0" normalizeH="0" baseline="3000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(أ)</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الأسيتون 							1,269</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أنهيدريد الخل 							0,926</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إيتر الإيثيل 							1,408</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الإيسوسافرول 							0,892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البيبيريدين 							1,160</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التولوين 							1,155</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حمض الكبريتيك (محلول مركَّز) 						0,543</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حمض الهيدروكلوريك (محلول نسبته 39,1 في المائة) 					0,833</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السافرول 							0,912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1-فينيل-2-بروبانون 						0,985</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الميثيل إيثيل كيتون 							1,242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rPr>
            <a:t>4،3-ميثيلين ديوكسي فينيل-2-بروبانون 					0,833</a:t>
          </a:r>
          <a:r>
            <a:rPr kumimoji="0" lang="en-US"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rPr>
            <a:t>	</a:t>
          </a:r>
          <a:endParaRPr kumimoji="0" lang="ar-SA"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900" b="0" i="0" u="none" strike="noStrike" kern="0" cap="none" spc="0" normalizeH="0" baseline="0" noProof="0">
              <a:ln>
                <a:noFill/>
              </a:ln>
              <a:solidFill>
                <a:prstClr val="black"/>
              </a:solidFill>
              <a:effectLst/>
              <a:uLnTx/>
              <a:uFillTx/>
              <a:latin typeface="+mn-lt"/>
              <a:ea typeface="+mn-ea"/>
              <a:cs typeface="+mn-cs"/>
            </a:rPr>
            <a:t>(أ) محسوب من الكثافة، انظر: </a:t>
          </a:r>
          <a:r>
            <a:rPr kumimoji="0" lang="en-GB" sz="105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Merck Index  </a:t>
          </a:r>
          <a:r>
            <a:rPr kumimoji="0" lang="en-GB" sz="105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(Rahway, New Jersey, Merck, </a:t>
          </a:r>
          <a:r>
            <a:rPr kumimoji="0" lang="en-US" sz="105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1989)</a:t>
          </a:r>
          <a:r>
            <a:rPr kumimoji="0" lang="ar-SA" sz="900" b="0" i="0" u="none" strike="noStrike" kern="0" cap="none" spc="0" normalizeH="0" baseline="0" noProof="0">
              <a:ln>
                <a:noFill/>
              </a:ln>
              <a:solidFill>
                <a:prstClr val="black"/>
              </a:solidFill>
              <a:effectLst/>
              <a:uLnTx/>
              <a:uFillTx/>
              <a:latin typeface="+mn-lt"/>
              <a:ea typeface="+mn-ea"/>
              <a:cs typeface="+mn-cs"/>
            </a:rPr>
            <a:t>.</a:t>
          </a:r>
          <a:endParaRPr kumimoji="0" lang="en-US"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kumimoji="0" lang="ar-SA"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9- وعلى سبيل المثال، لتحويل 000 1 كيلوغرام من الميثيل إيثيل كيتون إلى لترات، تُضرب الكمية في 1,242، أي 000 1 × 1,242 = 242 1 لترا.</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10- وللتحويل من الغالون إلى اللتر، افتُرض أن غالون الولايات المتحدة الأمريكية، البالغ مقداره 3,785 لترات للغالون الواحد، يُستخدم في كولومبيا؛ وأنَّ الغالون الإمبراطوري، البالغ مقداره 4,546 لترات للغالون الواحد، يُستخدم في ميانمار.</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11- وإذا تم تحويل الكميات المبلغ عنها، تُدرَج الأرقام المحوَّلة في الجدولين بخط مائل. </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12- ولم يتم تحويل مضبوطات الإيفيدرين والسودوإيفيدرين التي أبلغت بها الهيئة بوحدات الاستهلاك (مثل الأقراص والجرعات) إلى كيلوغرامات، حيث إن الكمية الفعلية من الإيفيدرين والسودوإيفيدرين غير معروفة.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13- وترد أسماء الأقاليم بخط مائل.</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14- وتدل علامة الخط (-) على أن التقرير لم يتضمن بيانات عن المضبوطات من المادة المعينة في السنة المشمولة بالتقرير.</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15- ويدل رمز الدرجة المشروطة قُطريا(</a:t>
          </a:r>
          <a:r>
            <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ø</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على كمية أقل من أصغر وحدة قياس تُدرج عن تلك المادة (على سبيل المثال، أقل من كيلوغرام واحد).</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16- وقد توجد اختلافات بين الأرقام الإقليمية لإجمالي المضبوطات والأرقام الإجمالية العالمية، لأن الكميات المضبوطة الفعلية تم تقريبها إلى أرقام صحيحة.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0200-0496-4BA3-B080-F7C040AF52A0}">
  <dimension ref="B1:Q1"/>
  <sheetViews>
    <sheetView rightToLeft="1" tabSelected="1" zoomScaleNormal="100" workbookViewId="0">
      <selection activeCell="Z15" sqref="Z15"/>
    </sheetView>
  </sheetViews>
  <sheetFormatPr defaultColWidth="8.88671875" defaultRowHeight="13.2" x14ac:dyDescent="0.25"/>
  <cols>
    <col min="1" max="1" width="2.44140625" style="130" customWidth="1"/>
    <col min="2" max="16384" width="8.88671875" style="130"/>
  </cols>
  <sheetData>
    <row r="1" spans="2:17" s="129" customFormat="1" ht="30.6" x14ac:dyDescent="0.95">
      <c r="B1" s="127" t="s">
        <v>8044</v>
      </c>
      <c r="C1" s="128"/>
      <c r="D1" s="128"/>
      <c r="E1" s="128"/>
      <c r="F1" s="128"/>
      <c r="G1" s="128"/>
      <c r="H1" s="128"/>
      <c r="I1" s="128"/>
      <c r="J1" s="128"/>
      <c r="K1" s="128"/>
      <c r="L1" s="128"/>
      <c r="M1" s="128"/>
      <c r="N1" s="128"/>
      <c r="O1" s="128"/>
      <c r="P1" s="128"/>
      <c r="Q1" s="128"/>
    </row>
  </sheetData>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753"/>
  <sheetViews>
    <sheetView rightToLeft="1" zoomScaleNormal="100" workbookViewId="0">
      <pane xSplit="3" ySplit="5" topLeftCell="D6" activePane="bottomRight" state="frozen"/>
      <selection pane="topRight" activeCell="C1" sqref="C1"/>
      <selection pane="bottomLeft" activeCell="A6" sqref="A6"/>
      <selection pane="bottomRight" activeCell="Q15" sqref="Q15"/>
    </sheetView>
  </sheetViews>
  <sheetFormatPr defaultColWidth="9.109375" defaultRowHeight="13.8" x14ac:dyDescent="0.3"/>
  <cols>
    <col min="1" max="1" width="1.88671875" style="1" customWidth="1"/>
    <col min="2" max="2" width="19.44140625" style="58" customWidth="1"/>
    <col min="3" max="3" width="11.5546875" style="1" customWidth="1"/>
    <col min="4" max="4" width="10.6640625" style="1" customWidth="1"/>
    <col min="5" max="5" width="3.109375" style="1" bestFit="1" customWidth="1"/>
    <col min="6" max="6" width="10.6640625" style="1" customWidth="1"/>
    <col min="7" max="7" width="3.109375" style="1" bestFit="1" customWidth="1"/>
    <col min="8" max="8" width="10.6640625" style="1" customWidth="1"/>
    <col min="9" max="9" width="3.109375" style="1" bestFit="1" customWidth="1"/>
    <col min="10" max="10" width="10.6640625" style="1" customWidth="1"/>
    <col min="11" max="11" width="2.109375" style="1" customWidth="1"/>
    <col min="12" max="12" width="10.6640625" style="1" customWidth="1"/>
    <col min="13" max="13" width="3.109375" style="1" bestFit="1" customWidth="1"/>
    <col min="14" max="14" width="10.6640625" style="1" customWidth="1"/>
    <col min="15" max="15" width="3.109375" style="1" bestFit="1" customWidth="1"/>
    <col min="16" max="16" width="10.6640625" style="1" customWidth="1"/>
    <col min="17" max="17" width="3.109375" style="1" bestFit="1" customWidth="1"/>
    <col min="18" max="18" width="10.6640625" style="1" customWidth="1"/>
    <col min="19" max="19" width="3.109375" style="1" bestFit="1" customWidth="1"/>
    <col min="20" max="20" width="10.6640625" style="1" customWidth="1"/>
    <col min="21" max="21" width="3.109375" style="1" bestFit="1" customWidth="1"/>
    <col min="22" max="22" width="10.6640625" style="1" customWidth="1"/>
    <col min="23" max="23" width="3.109375" style="1" bestFit="1" customWidth="1"/>
    <col min="24" max="24" width="10.6640625" style="1" customWidth="1"/>
    <col min="25" max="25" width="3.109375" style="1" bestFit="1" customWidth="1"/>
    <col min="26" max="26" width="10.6640625" style="1" customWidth="1"/>
    <col min="27" max="27" width="3.109375" style="1" bestFit="1" customWidth="1"/>
    <col min="28" max="28" width="10.6640625" style="1" customWidth="1"/>
    <col min="29" max="29" width="3.109375" style="1" bestFit="1" customWidth="1"/>
    <col min="30" max="30" width="10.6640625" style="1" customWidth="1"/>
    <col min="31" max="31" width="3.109375" style="1" bestFit="1" customWidth="1"/>
    <col min="32" max="32" width="10.6640625" style="1" customWidth="1"/>
    <col min="33" max="33" width="2.109375" style="1" customWidth="1"/>
    <col min="34" max="34" width="10.6640625" style="1" customWidth="1"/>
    <col min="35" max="35" width="3.109375" style="1" bestFit="1" customWidth="1"/>
    <col min="36" max="36" width="10.6640625" style="1" customWidth="1"/>
    <col min="37" max="37" width="3.109375" style="1" bestFit="1" customWidth="1"/>
    <col min="38" max="38" width="10.6640625" style="1" customWidth="1"/>
    <col min="39" max="39" width="3.109375" style="1" bestFit="1" customWidth="1"/>
    <col min="40" max="40" width="10.6640625" style="1" customWidth="1"/>
    <col min="41" max="41" width="3.109375" style="1" bestFit="1" customWidth="1"/>
    <col min="42" max="42" width="10.6640625" style="1" customWidth="1"/>
    <col min="43" max="43" width="2.109375" style="1" customWidth="1"/>
    <col min="44" max="44" width="10.6640625" style="1" customWidth="1"/>
    <col min="45" max="45" width="3.109375" style="1" bestFit="1" customWidth="1"/>
    <col min="46" max="46" width="10.6640625" style="1" customWidth="1"/>
    <col min="47" max="47" width="3.109375" style="1" bestFit="1" customWidth="1"/>
    <col min="48" max="48" width="10.6640625" style="1" customWidth="1"/>
    <col min="49" max="49" width="3.109375" style="1" bestFit="1" customWidth="1"/>
    <col min="50" max="50" width="10.6640625" style="1" customWidth="1"/>
    <col min="51" max="51" width="3.109375" style="1" bestFit="1" customWidth="1"/>
    <col min="52" max="52" width="10.6640625" style="1" customWidth="1"/>
    <col min="53" max="53" width="3.109375" style="1" bestFit="1" customWidth="1"/>
    <col min="54" max="54" width="10.6640625" style="1" customWidth="1"/>
    <col min="55" max="55" width="3.109375" style="1" bestFit="1" customWidth="1"/>
    <col min="56" max="56" width="10.6640625" style="1" customWidth="1"/>
    <col min="57" max="57" width="2" style="1" customWidth="1"/>
    <col min="58" max="16384" width="9.109375" style="1"/>
  </cols>
  <sheetData>
    <row r="1" spans="1:237" s="36" customFormat="1" ht="18" x14ac:dyDescent="0.35">
      <c r="B1" s="42" t="s">
        <v>8044</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row>
    <row r="2" spans="1:237" s="36" customFormat="1" x14ac:dyDescent="0.3">
      <c r="B2" s="43"/>
    </row>
    <row r="3" spans="1:237" s="36" customFormat="1" ht="18" x14ac:dyDescent="0.3">
      <c r="B3" s="44" t="s">
        <v>8045</v>
      </c>
    </row>
    <row r="4" spans="1:237" s="41" customFormat="1" ht="114.75" customHeight="1" x14ac:dyDescent="0.3">
      <c r="B4" s="180" t="s">
        <v>8046</v>
      </c>
      <c r="C4" s="182" t="s">
        <v>8047</v>
      </c>
      <c r="D4" s="178" t="s">
        <v>8048</v>
      </c>
      <c r="E4" s="178"/>
      <c r="F4" s="178" t="s">
        <v>8065</v>
      </c>
      <c r="G4" s="178"/>
      <c r="H4" s="178" t="s">
        <v>8066</v>
      </c>
      <c r="I4" s="178"/>
      <c r="J4" s="178" t="s">
        <v>8067</v>
      </c>
      <c r="K4" s="178"/>
      <c r="L4" s="178" t="s">
        <v>8049</v>
      </c>
      <c r="M4" s="178"/>
      <c r="N4" s="178" t="s">
        <v>8068</v>
      </c>
      <c r="O4" s="178"/>
      <c r="P4" s="178" t="s">
        <v>8050</v>
      </c>
      <c r="Q4" s="178"/>
      <c r="R4" s="178" t="s">
        <v>8051</v>
      </c>
      <c r="S4" s="178"/>
      <c r="T4" s="178" t="s">
        <v>8052</v>
      </c>
      <c r="U4" s="178"/>
      <c r="V4" s="178" t="s">
        <v>8053</v>
      </c>
      <c r="W4" s="178"/>
      <c r="X4" s="178" t="s">
        <v>8069</v>
      </c>
      <c r="Y4" s="178"/>
      <c r="Z4" s="178" t="s">
        <v>8054</v>
      </c>
      <c r="AA4" s="178"/>
      <c r="AB4" s="178" t="s">
        <v>8191</v>
      </c>
      <c r="AC4" s="178"/>
      <c r="AD4" s="178" t="s">
        <v>8192</v>
      </c>
      <c r="AE4" s="178"/>
      <c r="AF4" s="178" t="s">
        <v>8055</v>
      </c>
      <c r="AG4" s="178"/>
      <c r="AH4" s="178" t="s">
        <v>8056</v>
      </c>
      <c r="AI4" s="178"/>
      <c r="AJ4" s="178" t="s">
        <v>8070</v>
      </c>
      <c r="AK4" s="178"/>
      <c r="AL4" s="178" t="s">
        <v>8057</v>
      </c>
      <c r="AM4" s="178"/>
      <c r="AN4" s="178" t="s">
        <v>8071</v>
      </c>
      <c r="AO4" s="178"/>
      <c r="AP4" s="178" t="s">
        <v>8072</v>
      </c>
      <c r="AQ4" s="178"/>
      <c r="AR4" s="178" t="s">
        <v>8073</v>
      </c>
      <c r="AS4" s="178"/>
      <c r="AT4" s="178" t="s">
        <v>8058</v>
      </c>
      <c r="AU4" s="178"/>
      <c r="AV4" s="178" t="s">
        <v>8059</v>
      </c>
      <c r="AW4" s="178"/>
      <c r="AX4" s="178" t="s">
        <v>8060</v>
      </c>
      <c r="AY4" s="178"/>
      <c r="AZ4" s="178" t="s">
        <v>8061</v>
      </c>
      <c r="BA4" s="178"/>
      <c r="BB4" s="178" t="s">
        <v>8074</v>
      </c>
      <c r="BC4" s="178"/>
      <c r="BD4" s="178" t="s">
        <v>8062</v>
      </c>
      <c r="BE4" s="189"/>
      <c r="BF4" s="189"/>
      <c r="BG4" s="189"/>
    </row>
    <row r="5" spans="1:237" s="39" customFormat="1" ht="14.4" thickBot="1" x14ac:dyDescent="0.35">
      <c r="B5" s="181" t="s">
        <v>8063</v>
      </c>
      <c r="C5" s="183"/>
      <c r="D5" s="179"/>
      <c r="E5" s="179"/>
      <c r="F5" s="179"/>
      <c r="G5" s="179"/>
      <c r="H5" s="179"/>
      <c r="I5" s="179"/>
      <c r="J5" s="179"/>
      <c r="K5" s="179"/>
      <c r="L5" s="179"/>
      <c r="M5" s="179"/>
      <c r="N5" s="179"/>
      <c r="O5" s="179"/>
      <c r="P5" s="179"/>
      <c r="Q5" s="179"/>
      <c r="R5" s="179"/>
      <c r="S5" s="179"/>
      <c r="T5" s="179"/>
      <c r="U5" s="179"/>
      <c r="V5" s="179"/>
      <c r="W5" s="179"/>
      <c r="X5" s="179" t="s">
        <v>8064</v>
      </c>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89"/>
      <c r="BF5" s="189"/>
      <c r="BG5" s="189"/>
    </row>
    <row r="6" spans="1:237" customFormat="1" x14ac:dyDescent="0.25">
      <c r="B6" s="45" t="s">
        <v>8063</v>
      </c>
      <c r="D6" s="83"/>
      <c r="E6" s="83"/>
      <c r="F6" s="83"/>
      <c r="G6" s="83"/>
      <c r="H6" s="83"/>
      <c r="I6" s="83"/>
      <c r="J6" s="83"/>
      <c r="K6" s="83"/>
      <c r="L6" s="83"/>
      <c r="M6" s="83"/>
      <c r="N6" s="83"/>
      <c r="O6" s="83"/>
      <c r="P6" s="83"/>
      <c r="Q6" s="83"/>
      <c r="R6" s="83"/>
      <c r="S6" s="83"/>
      <c r="T6" s="83"/>
      <c r="U6" s="83"/>
      <c r="V6" s="83"/>
      <c r="W6" s="83"/>
      <c r="X6" s="83"/>
      <c r="Y6" s="83"/>
      <c r="Z6" s="83"/>
      <c r="AA6" s="83"/>
      <c r="AB6" s="84"/>
      <c r="AC6" s="83"/>
      <c r="AD6" s="84"/>
      <c r="AE6" s="83"/>
      <c r="AF6" s="84"/>
      <c r="AG6" s="84"/>
      <c r="AH6" s="83"/>
      <c r="AI6" s="83"/>
      <c r="AJ6" s="83"/>
      <c r="AK6" s="83"/>
      <c r="AL6" s="83"/>
      <c r="AM6" s="83"/>
      <c r="AN6" s="84"/>
      <c r="AO6" s="83"/>
      <c r="AP6" s="20"/>
      <c r="AQ6" s="20"/>
      <c r="AR6" s="83"/>
      <c r="AS6" s="83"/>
      <c r="AT6" s="20"/>
      <c r="AU6" s="83"/>
      <c r="AV6" s="85"/>
      <c r="AW6" s="83"/>
      <c r="AX6" s="83"/>
      <c r="AY6" s="83"/>
      <c r="AZ6" s="20"/>
      <c r="BA6" s="83"/>
      <c r="BB6" s="83"/>
      <c r="BC6" s="83"/>
      <c r="BD6" s="83"/>
      <c r="BE6" s="60"/>
      <c r="BF6" s="61"/>
    </row>
    <row r="7" spans="1:237" s="3" customFormat="1" ht="12" customHeight="1" x14ac:dyDescent="0.25">
      <c r="B7" s="46" t="s">
        <v>8075</v>
      </c>
      <c r="C7" s="21">
        <v>2018</v>
      </c>
      <c r="D7" s="86" t="s">
        <v>0</v>
      </c>
      <c r="E7" s="86"/>
      <c r="F7" s="86" t="s">
        <v>18</v>
      </c>
      <c r="G7" s="86"/>
      <c r="H7" s="86" t="s">
        <v>19</v>
      </c>
      <c r="I7" s="86"/>
      <c r="J7" s="86" t="s">
        <v>20</v>
      </c>
      <c r="K7" s="86"/>
      <c r="L7" s="86" t="s">
        <v>21</v>
      </c>
      <c r="M7" s="86"/>
      <c r="N7" s="86" t="s">
        <v>22</v>
      </c>
      <c r="O7" s="86"/>
      <c r="P7" s="86" t="s">
        <v>23</v>
      </c>
      <c r="Q7" s="86"/>
      <c r="R7" s="86" t="s">
        <v>24</v>
      </c>
      <c r="S7" s="86"/>
      <c r="T7" s="86" t="s">
        <v>25</v>
      </c>
      <c r="U7" s="86"/>
      <c r="V7" s="86" t="s">
        <v>26</v>
      </c>
      <c r="W7" s="86"/>
      <c r="X7" s="86" t="s">
        <v>27</v>
      </c>
      <c r="Y7" s="86"/>
      <c r="Z7" s="86" t="s">
        <v>28</v>
      </c>
      <c r="AA7" s="86"/>
      <c r="AB7" s="86" t="s">
        <v>29</v>
      </c>
      <c r="AC7" s="86"/>
      <c r="AD7" s="86" t="s">
        <v>30</v>
      </c>
      <c r="AE7" s="86"/>
      <c r="AF7" s="86" t="s">
        <v>31</v>
      </c>
      <c r="AG7" s="86"/>
      <c r="AH7" s="86" t="s">
        <v>32</v>
      </c>
      <c r="AI7" s="86"/>
      <c r="AJ7" s="86" t="s">
        <v>33</v>
      </c>
      <c r="AK7" s="86"/>
      <c r="AL7" s="86" t="s">
        <v>34</v>
      </c>
      <c r="AM7" s="86"/>
      <c r="AN7" s="86" t="s">
        <v>35</v>
      </c>
      <c r="AO7" s="86"/>
      <c r="AP7" s="86" t="s">
        <v>36</v>
      </c>
      <c r="AQ7" s="86"/>
      <c r="AR7" s="86" t="s">
        <v>37</v>
      </c>
      <c r="AS7" s="86"/>
      <c r="AT7" s="86" t="s">
        <v>38</v>
      </c>
      <c r="AU7" s="86"/>
      <c r="AV7" s="86" t="s">
        <v>39</v>
      </c>
      <c r="AW7" s="86"/>
      <c r="AX7" s="86" t="s">
        <v>40</v>
      </c>
      <c r="AY7" s="86"/>
      <c r="AZ7" s="86" t="s">
        <v>41</v>
      </c>
      <c r="BA7" s="86"/>
      <c r="BB7" s="86" t="s">
        <v>1</v>
      </c>
      <c r="BC7" s="86"/>
      <c r="BD7" s="86" t="s">
        <v>42</v>
      </c>
      <c r="BE7" s="62"/>
      <c r="BF7" s="63"/>
      <c r="BG7" s="6"/>
    </row>
    <row r="8" spans="1:237" s="3" customFormat="1" ht="12" customHeight="1" x14ac:dyDescent="0.25">
      <c r="B8" s="46" t="s">
        <v>8076</v>
      </c>
      <c r="C8" s="21">
        <v>2019</v>
      </c>
      <c r="D8" s="86" t="s">
        <v>43</v>
      </c>
      <c r="E8" s="86"/>
      <c r="F8" s="86" t="s">
        <v>44</v>
      </c>
      <c r="G8" s="86"/>
      <c r="H8" s="86" t="s">
        <v>45</v>
      </c>
      <c r="I8" s="86"/>
      <c r="J8" s="86" t="s">
        <v>46</v>
      </c>
      <c r="K8" s="86"/>
      <c r="L8" s="86">
        <v>9</v>
      </c>
      <c r="M8" s="86"/>
      <c r="N8" s="86" t="s">
        <v>47</v>
      </c>
      <c r="O8" s="86"/>
      <c r="P8" s="86" t="s">
        <v>48</v>
      </c>
      <c r="Q8" s="86"/>
      <c r="R8" s="86" t="s">
        <v>49</v>
      </c>
      <c r="S8" s="86"/>
      <c r="T8" s="86" t="s">
        <v>50</v>
      </c>
      <c r="U8" s="86"/>
      <c r="V8" s="86" t="s">
        <v>51</v>
      </c>
      <c r="W8" s="86"/>
      <c r="X8" s="86" t="s">
        <v>52</v>
      </c>
      <c r="Y8" s="86"/>
      <c r="Z8" s="86" t="s">
        <v>53</v>
      </c>
      <c r="AA8" s="86"/>
      <c r="AB8" s="86" t="s">
        <v>54</v>
      </c>
      <c r="AC8" s="86"/>
      <c r="AD8" s="86" t="s">
        <v>55</v>
      </c>
      <c r="AE8" s="86"/>
      <c r="AF8" s="86" t="s">
        <v>56</v>
      </c>
      <c r="AG8" s="86"/>
      <c r="AH8" s="86" t="s">
        <v>57</v>
      </c>
      <c r="AI8" s="86"/>
      <c r="AJ8" s="86" t="s">
        <v>58</v>
      </c>
      <c r="AK8" s="86"/>
      <c r="AL8" s="86" t="s">
        <v>59</v>
      </c>
      <c r="AM8" s="86"/>
      <c r="AN8" s="86" t="s">
        <v>60</v>
      </c>
      <c r="AO8" s="86"/>
      <c r="AP8" s="86" t="s">
        <v>61</v>
      </c>
      <c r="AQ8" s="86"/>
      <c r="AR8" s="86" t="s">
        <v>62</v>
      </c>
      <c r="AS8" s="86"/>
      <c r="AT8" s="86" t="s">
        <v>63</v>
      </c>
      <c r="AU8" s="86"/>
      <c r="AV8" s="86" t="s">
        <v>64</v>
      </c>
      <c r="AW8" s="86"/>
      <c r="AX8" s="86" t="s">
        <v>65</v>
      </c>
      <c r="AY8" s="86"/>
      <c r="AZ8" s="86" t="s">
        <v>66</v>
      </c>
      <c r="BA8" s="86"/>
      <c r="BB8" s="86" t="s">
        <v>67</v>
      </c>
      <c r="BC8" s="86"/>
      <c r="BD8" s="86" t="s">
        <v>68</v>
      </c>
      <c r="BE8" s="62"/>
      <c r="BF8" s="63"/>
      <c r="BG8" s="6"/>
    </row>
    <row r="9" spans="1:237" s="3" customFormat="1" ht="12" customHeight="1" x14ac:dyDescent="0.25">
      <c r="B9" s="46"/>
      <c r="C9" s="21">
        <v>2020</v>
      </c>
      <c r="D9" s="86" t="s">
        <v>69</v>
      </c>
      <c r="E9" s="86"/>
      <c r="F9" s="86" t="s">
        <v>70</v>
      </c>
      <c r="G9" s="86"/>
      <c r="H9" s="86" t="s">
        <v>71</v>
      </c>
      <c r="I9" s="86"/>
      <c r="J9" s="86" t="s">
        <v>72</v>
      </c>
      <c r="K9" s="86"/>
      <c r="L9" s="86" t="s">
        <v>73</v>
      </c>
      <c r="M9" s="86"/>
      <c r="N9" s="86" t="s">
        <v>74</v>
      </c>
      <c r="O9" s="86"/>
      <c r="P9" s="86" t="s">
        <v>75</v>
      </c>
      <c r="Q9" s="86"/>
      <c r="R9" s="86" t="s">
        <v>76</v>
      </c>
      <c r="S9" s="86"/>
      <c r="T9" s="86" t="s">
        <v>77</v>
      </c>
      <c r="U9" s="86"/>
      <c r="V9" s="86" t="s">
        <v>78</v>
      </c>
      <c r="W9" s="86"/>
      <c r="X9" s="86" t="s">
        <v>79</v>
      </c>
      <c r="Y9" s="86"/>
      <c r="Z9" s="86" t="s">
        <v>80</v>
      </c>
      <c r="AA9" s="86"/>
      <c r="AB9" s="86" t="s">
        <v>81</v>
      </c>
      <c r="AC9" s="86"/>
      <c r="AD9" s="86" t="s">
        <v>82</v>
      </c>
      <c r="AE9" s="86"/>
      <c r="AF9" s="86" t="s">
        <v>83</v>
      </c>
      <c r="AG9" s="86"/>
      <c r="AH9" s="86" t="s">
        <v>84</v>
      </c>
      <c r="AI9" s="86"/>
      <c r="AJ9" s="86" t="s">
        <v>85</v>
      </c>
      <c r="AK9" s="86"/>
      <c r="AL9" s="86" t="s">
        <v>86</v>
      </c>
      <c r="AM9" s="86"/>
      <c r="AN9" s="86" t="s">
        <v>87</v>
      </c>
      <c r="AO9" s="86"/>
      <c r="AP9" s="86" t="s">
        <v>88</v>
      </c>
      <c r="AQ9" s="86"/>
      <c r="AR9" s="86" t="s">
        <v>89</v>
      </c>
      <c r="AS9" s="86"/>
      <c r="AT9" s="86" t="s">
        <v>90</v>
      </c>
      <c r="AU9" s="86"/>
      <c r="AV9" s="86" t="s">
        <v>91</v>
      </c>
      <c r="AW9" s="86"/>
      <c r="AX9" s="86" t="s">
        <v>92</v>
      </c>
      <c r="AY9" s="86"/>
      <c r="AZ9" s="86" t="s">
        <v>93</v>
      </c>
      <c r="BA9" s="86"/>
      <c r="BB9" s="86" t="s">
        <v>94</v>
      </c>
      <c r="BC9" s="86"/>
      <c r="BD9" s="86" t="s">
        <v>95</v>
      </c>
      <c r="BE9" s="62"/>
      <c r="BF9" s="63"/>
      <c r="BG9" s="6"/>
    </row>
    <row r="10" spans="1:237" s="3" customFormat="1" ht="12" customHeight="1" x14ac:dyDescent="0.25">
      <c r="B10" s="46"/>
      <c r="C10" s="21">
        <v>2021</v>
      </c>
      <c r="D10" s="87" t="s">
        <v>96</v>
      </c>
      <c r="E10" s="87"/>
      <c r="F10" s="87" t="s">
        <v>97</v>
      </c>
      <c r="G10" s="87"/>
      <c r="H10" s="87" t="s">
        <v>98</v>
      </c>
      <c r="I10" s="87"/>
      <c r="J10" s="87" t="s">
        <v>99</v>
      </c>
      <c r="K10" s="87"/>
      <c r="L10" s="87" t="s">
        <v>100</v>
      </c>
      <c r="M10" s="87"/>
      <c r="N10" s="87" t="s">
        <v>101</v>
      </c>
      <c r="O10" s="87"/>
      <c r="P10" s="87" t="s">
        <v>102</v>
      </c>
      <c r="Q10" s="87"/>
      <c r="R10" s="87" t="s">
        <v>103</v>
      </c>
      <c r="S10" s="87"/>
      <c r="T10" s="87" t="s">
        <v>104</v>
      </c>
      <c r="U10" s="87"/>
      <c r="V10" s="87" t="s">
        <v>105</v>
      </c>
      <c r="W10" s="87"/>
      <c r="X10" s="87" t="s">
        <v>106</v>
      </c>
      <c r="Y10" s="87"/>
      <c r="Z10" s="87" t="s">
        <v>107</v>
      </c>
      <c r="AA10" s="87"/>
      <c r="AB10" s="87" t="s">
        <v>108</v>
      </c>
      <c r="AC10" s="87"/>
      <c r="AD10" s="87" t="s">
        <v>109</v>
      </c>
      <c r="AE10" s="87"/>
      <c r="AF10" s="87" t="s">
        <v>110</v>
      </c>
      <c r="AG10" s="87"/>
      <c r="AH10" s="87" t="s">
        <v>111</v>
      </c>
      <c r="AI10" s="87"/>
      <c r="AJ10" s="87" t="s">
        <v>112</v>
      </c>
      <c r="AK10" s="87"/>
      <c r="AL10" s="87" t="s">
        <v>113</v>
      </c>
      <c r="AM10" s="87"/>
      <c r="AN10" s="87" t="s">
        <v>114</v>
      </c>
      <c r="AO10" s="87"/>
      <c r="AP10" s="87" t="s">
        <v>115</v>
      </c>
      <c r="AQ10" s="87"/>
      <c r="AR10" s="87" t="s">
        <v>116</v>
      </c>
      <c r="AS10" s="87"/>
      <c r="AT10" s="87" t="s">
        <v>117</v>
      </c>
      <c r="AU10" s="87"/>
      <c r="AV10" s="87" t="s">
        <v>118</v>
      </c>
      <c r="AW10" s="87"/>
      <c r="AX10" s="87" t="s">
        <v>119</v>
      </c>
      <c r="AY10" s="87"/>
      <c r="AZ10" s="87" t="s">
        <v>120</v>
      </c>
      <c r="BA10" s="87"/>
      <c r="BB10" s="87" t="s">
        <v>121</v>
      </c>
      <c r="BC10" s="87"/>
      <c r="BD10" s="87" t="s">
        <v>122</v>
      </c>
      <c r="BE10" s="62"/>
      <c r="BF10" s="63"/>
      <c r="BG10" s="6"/>
    </row>
    <row r="11" spans="1:237" s="3" customFormat="1" ht="12" customHeight="1" x14ac:dyDescent="0.25">
      <c r="B11" s="46" t="s">
        <v>8077</v>
      </c>
      <c r="C11" s="21">
        <v>2019</v>
      </c>
      <c r="D11" s="86" t="s">
        <v>123</v>
      </c>
      <c r="E11" s="86"/>
      <c r="F11" s="86" t="s">
        <v>124</v>
      </c>
      <c r="G11" s="86"/>
      <c r="H11" s="86" t="s">
        <v>125</v>
      </c>
      <c r="I11" s="86"/>
      <c r="J11" s="86" t="s">
        <v>126</v>
      </c>
      <c r="K11" s="86"/>
      <c r="L11" s="86">
        <v>20</v>
      </c>
      <c r="M11" s="86"/>
      <c r="N11" s="86" t="s">
        <v>127</v>
      </c>
      <c r="O11" s="86"/>
      <c r="P11" s="86" t="s">
        <v>128</v>
      </c>
      <c r="Q11" s="86"/>
      <c r="R11" s="86" t="s">
        <v>129</v>
      </c>
      <c r="S11" s="86"/>
      <c r="T11" s="86" t="s">
        <v>130</v>
      </c>
      <c r="U11" s="86"/>
      <c r="V11" s="86" t="s">
        <v>131</v>
      </c>
      <c r="W11" s="86"/>
      <c r="X11" s="86" t="s">
        <v>132</v>
      </c>
      <c r="Y11" s="86"/>
      <c r="Z11" s="86" t="s">
        <v>133</v>
      </c>
      <c r="AA11" s="86"/>
      <c r="AB11" s="86" t="s">
        <v>134</v>
      </c>
      <c r="AC11" s="86"/>
      <c r="AD11" s="86" t="s">
        <v>135</v>
      </c>
      <c r="AE11" s="86"/>
      <c r="AF11" s="86" t="s">
        <v>136</v>
      </c>
      <c r="AG11" s="86"/>
      <c r="AH11" s="86" t="s">
        <v>137</v>
      </c>
      <c r="AI11" s="86"/>
      <c r="AJ11" s="86" t="s">
        <v>138</v>
      </c>
      <c r="AK11" s="86"/>
      <c r="AL11" s="86" t="s">
        <v>139</v>
      </c>
      <c r="AM11" s="86"/>
      <c r="AN11" s="86" t="s">
        <v>140</v>
      </c>
      <c r="AO11" s="86"/>
      <c r="AP11" s="86" t="s">
        <v>141</v>
      </c>
      <c r="AQ11" s="86"/>
      <c r="AR11" s="86" t="s">
        <v>142</v>
      </c>
      <c r="AS11" s="86"/>
      <c r="AT11" s="86" t="s">
        <v>143</v>
      </c>
      <c r="AU11" s="86"/>
      <c r="AV11" s="86" t="s">
        <v>144</v>
      </c>
      <c r="AW11" s="86"/>
      <c r="AX11" s="86" t="s">
        <v>145</v>
      </c>
      <c r="AY11" s="86"/>
      <c r="AZ11" s="86" t="s">
        <v>146</v>
      </c>
      <c r="BA11" s="86"/>
      <c r="BB11" s="86" t="s">
        <v>147</v>
      </c>
      <c r="BC11" s="86"/>
      <c r="BD11" s="86" t="s">
        <v>148</v>
      </c>
      <c r="BE11" s="19"/>
      <c r="BF11" s="63"/>
      <c r="BG11" s="6"/>
    </row>
    <row r="12" spans="1:237" s="3" customFormat="1" ht="12" customHeight="1" x14ac:dyDescent="0.25">
      <c r="B12" s="46" t="s">
        <v>8078</v>
      </c>
      <c r="C12" s="21">
        <v>2018</v>
      </c>
      <c r="D12" s="86" t="s">
        <v>149</v>
      </c>
      <c r="E12" s="86"/>
      <c r="F12" s="86">
        <v>83</v>
      </c>
      <c r="G12" s="86"/>
      <c r="H12" s="86" t="s">
        <v>150</v>
      </c>
      <c r="I12" s="86"/>
      <c r="J12" s="86" t="s">
        <v>151</v>
      </c>
      <c r="K12" s="86"/>
      <c r="L12" s="86">
        <v>63</v>
      </c>
      <c r="M12" s="86"/>
      <c r="N12" s="86" t="s">
        <v>152</v>
      </c>
      <c r="O12" s="86"/>
      <c r="P12" s="86" t="s">
        <v>153</v>
      </c>
      <c r="Q12" s="86"/>
      <c r="R12" s="86" t="s">
        <v>154</v>
      </c>
      <c r="S12" s="86"/>
      <c r="T12" s="86" t="s">
        <v>155</v>
      </c>
      <c r="U12" s="86"/>
      <c r="V12" s="86" t="s">
        <v>156</v>
      </c>
      <c r="W12" s="86"/>
      <c r="X12" s="86" t="s">
        <v>157</v>
      </c>
      <c r="Y12" s="86"/>
      <c r="Z12" s="86" t="s">
        <v>158</v>
      </c>
      <c r="AA12" s="86"/>
      <c r="AB12" s="86" t="s">
        <v>159</v>
      </c>
      <c r="AC12" s="86"/>
      <c r="AD12" s="86" t="s">
        <v>160</v>
      </c>
      <c r="AE12" s="86"/>
      <c r="AF12" s="86" t="s">
        <v>161</v>
      </c>
      <c r="AG12" s="86"/>
      <c r="AH12" s="86" t="s">
        <v>162</v>
      </c>
      <c r="AI12" s="86"/>
      <c r="AJ12" s="86" t="s">
        <v>163</v>
      </c>
      <c r="AK12" s="86"/>
      <c r="AL12" s="86" t="s">
        <v>164</v>
      </c>
      <c r="AM12" s="86"/>
      <c r="AN12" s="86" t="s">
        <v>165</v>
      </c>
      <c r="AO12" s="86"/>
      <c r="AP12" s="86" t="s">
        <v>166</v>
      </c>
      <c r="AQ12" s="86"/>
      <c r="AR12" s="86" t="s">
        <v>167</v>
      </c>
      <c r="AS12" s="86"/>
      <c r="AT12" s="86" t="s">
        <v>168</v>
      </c>
      <c r="AU12" s="86"/>
      <c r="AV12" s="86" t="s">
        <v>169</v>
      </c>
      <c r="AW12" s="86"/>
      <c r="AX12" s="86" t="s">
        <v>170</v>
      </c>
      <c r="AY12" s="86"/>
      <c r="AZ12" s="86" t="s">
        <v>171</v>
      </c>
      <c r="BA12" s="86"/>
      <c r="BB12" s="86" t="s">
        <v>172</v>
      </c>
      <c r="BC12" s="86"/>
      <c r="BD12" s="86" t="s">
        <v>173</v>
      </c>
      <c r="BE12" s="19"/>
      <c r="BF12" s="63"/>
      <c r="BG12" s="6"/>
    </row>
    <row r="13" spans="1:237" s="3" customFormat="1" ht="12" customHeight="1" x14ac:dyDescent="0.25">
      <c r="B13" s="46"/>
      <c r="C13" s="21">
        <v>2019</v>
      </c>
      <c r="D13" s="86" t="s">
        <v>174</v>
      </c>
      <c r="E13" s="86"/>
      <c r="F13" s="86">
        <v>62</v>
      </c>
      <c r="G13" s="86"/>
      <c r="H13" s="86" t="s">
        <v>175</v>
      </c>
      <c r="I13" s="86"/>
      <c r="J13" s="86" t="s">
        <v>176</v>
      </c>
      <c r="K13" s="86"/>
      <c r="L13" s="86">
        <v>5</v>
      </c>
      <c r="M13" s="86"/>
      <c r="N13" s="86" t="s">
        <v>177</v>
      </c>
      <c r="O13" s="86"/>
      <c r="P13" s="86" t="s">
        <v>178</v>
      </c>
      <c r="Q13" s="86"/>
      <c r="R13" s="86" t="s">
        <v>179</v>
      </c>
      <c r="S13" s="86"/>
      <c r="T13" s="86" t="s">
        <v>180</v>
      </c>
      <c r="U13" s="86"/>
      <c r="V13" s="86" t="s">
        <v>181</v>
      </c>
      <c r="W13" s="86"/>
      <c r="X13" s="86" t="s">
        <v>182</v>
      </c>
      <c r="Y13" s="86"/>
      <c r="Z13" s="86" t="s">
        <v>183</v>
      </c>
      <c r="AA13" s="86"/>
      <c r="AB13" s="86" t="s">
        <v>184</v>
      </c>
      <c r="AC13" s="86"/>
      <c r="AD13" s="86" t="s">
        <v>185</v>
      </c>
      <c r="AE13" s="86"/>
      <c r="AF13" s="86" t="s">
        <v>186</v>
      </c>
      <c r="AG13" s="86"/>
      <c r="AH13" s="86" t="s">
        <v>187</v>
      </c>
      <c r="AI13" s="86"/>
      <c r="AJ13" s="86" t="s">
        <v>188</v>
      </c>
      <c r="AK13" s="86"/>
      <c r="AL13" s="86" t="s">
        <v>189</v>
      </c>
      <c r="AM13" s="86"/>
      <c r="AN13" s="86" t="s">
        <v>190</v>
      </c>
      <c r="AO13" s="86"/>
      <c r="AP13" s="86" t="s">
        <v>191</v>
      </c>
      <c r="AQ13" s="86"/>
      <c r="AR13" s="86" t="s">
        <v>192</v>
      </c>
      <c r="AS13" s="86"/>
      <c r="AT13" s="86" t="s">
        <v>193</v>
      </c>
      <c r="AU13" s="86"/>
      <c r="AV13" s="86" t="s">
        <v>194</v>
      </c>
      <c r="AW13" s="86"/>
      <c r="AX13" s="86" t="s">
        <v>195</v>
      </c>
      <c r="AY13" s="86"/>
      <c r="AZ13" s="86" t="s">
        <v>196</v>
      </c>
      <c r="BA13" s="86"/>
      <c r="BB13" s="86" t="s">
        <v>197</v>
      </c>
      <c r="BC13" s="86"/>
      <c r="BD13" s="86" t="s">
        <v>198</v>
      </c>
      <c r="BE13" s="19"/>
      <c r="BF13" s="63"/>
      <c r="BG13" s="6"/>
    </row>
    <row r="14" spans="1:237" s="3" customFormat="1" ht="12" customHeight="1" x14ac:dyDescent="0.25">
      <c r="B14" s="46"/>
      <c r="C14" s="21">
        <v>2020</v>
      </c>
      <c r="D14" s="86" t="s">
        <v>199</v>
      </c>
      <c r="E14" s="86"/>
      <c r="F14" s="86">
        <v>1320</v>
      </c>
      <c r="G14" s="86"/>
      <c r="H14" s="86" t="s">
        <v>200</v>
      </c>
      <c r="I14" s="86"/>
      <c r="J14" s="86" t="s">
        <v>201</v>
      </c>
      <c r="K14" s="86"/>
      <c r="L14" s="86" t="s">
        <v>202</v>
      </c>
      <c r="M14" s="86"/>
      <c r="N14" s="86" t="s">
        <v>203</v>
      </c>
      <c r="O14" s="86"/>
      <c r="P14" s="86" t="s">
        <v>204</v>
      </c>
      <c r="Q14" s="86"/>
      <c r="R14" s="86" t="s">
        <v>205</v>
      </c>
      <c r="S14" s="86"/>
      <c r="T14" s="86" t="s">
        <v>206</v>
      </c>
      <c r="U14" s="86"/>
      <c r="V14" s="86" t="s">
        <v>207</v>
      </c>
      <c r="W14" s="86"/>
      <c r="X14" s="86" t="s">
        <v>208</v>
      </c>
      <c r="Y14" s="86"/>
      <c r="Z14" s="86" t="s">
        <v>209</v>
      </c>
      <c r="AA14" s="86"/>
      <c r="AB14" s="86" t="s">
        <v>210</v>
      </c>
      <c r="AC14" s="86"/>
      <c r="AD14" s="86" t="s">
        <v>211</v>
      </c>
      <c r="AE14" s="86"/>
      <c r="AF14" s="86" t="s">
        <v>212</v>
      </c>
      <c r="AG14" s="86"/>
      <c r="AH14" s="86" t="s">
        <v>213</v>
      </c>
      <c r="AI14" s="86"/>
      <c r="AJ14" s="86" t="s">
        <v>214</v>
      </c>
      <c r="AK14" s="86"/>
      <c r="AL14" s="86" t="s">
        <v>215</v>
      </c>
      <c r="AM14" s="86"/>
      <c r="AN14" s="86" t="s">
        <v>216</v>
      </c>
      <c r="AO14" s="86"/>
      <c r="AP14" s="86" t="s">
        <v>217</v>
      </c>
      <c r="AQ14" s="86"/>
      <c r="AR14" s="86" t="s">
        <v>218</v>
      </c>
      <c r="AS14" s="86"/>
      <c r="AT14" s="86" t="s">
        <v>219</v>
      </c>
      <c r="AU14" s="86"/>
      <c r="AV14" s="86" t="s">
        <v>220</v>
      </c>
      <c r="AW14" s="86"/>
      <c r="AX14" s="86" t="s">
        <v>221</v>
      </c>
      <c r="AY14" s="86"/>
      <c r="AZ14" s="86" t="s">
        <v>222</v>
      </c>
      <c r="BA14" s="86"/>
      <c r="BB14" s="86" t="s">
        <v>223</v>
      </c>
      <c r="BC14" s="86"/>
      <c r="BD14" s="86" t="s">
        <v>224</v>
      </c>
      <c r="BE14" s="19"/>
      <c r="BF14" s="63"/>
      <c r="BG14" s="6"/>
    </row>
    <row r="15" spans="1:237" s="17" customFormat="1" ht="12" customHeight="1" x14ac:dyDescent="0.25">
      <c r="A15" s="3"/>
      <c r="B15" s="46"/>
      <c r="C15" s="22">
        <v>2022</v>
      </c>
      <c r="D15" s="86" t="s">
        <v>225</v>
      </c>
      <c r="E15" s="86"/>
      <c r="F15" s="86" t="s">
        <v>226</v>
      </c>
      <c r="G15" s="86"/>
      <c r="H15" s="86" t="s">
        <v>227</v>
      </c>
      <c r="I15" s="86"/>
      <c r="J15" s="86" t="s">
        <v>228</v>
      </c>
      <c r="K15" s="86"/>
      <c r="L15" s="86" t="s">
        <v>229</v>
      </c>
      <c r="M15" s="86"/>
      <c r="N15" s="86">
        <v>2</v>
      </c>
      <c r="O15" s="86"/>
      <c r="P15" s="86" t="s">
        <v>230</v>
      </c>
      <c r="Q15" s="86"/>
      <c r="R15" s="86" t="s">
        <v>231</v>
      </c>
      <c r="S15" s="86"/>
      <c r="T15" s="86" t="s">
        <v>232</v>
      </c>
      <c r="U15" s="86"/>
      <c r="V15" s="86" t="s">
        <v>233</v>
      </c>
      <c r="W15" s="86"/>
      <c r="X15" s="86" t="s">
        <v>234</v>
      </c>
      <c r="Y15" s="86"/>
      <c r="Z15" s="86" t="s">
        <v>235</v>
      </c>
      <c r="AA15" s="86"/>
      <c r="AB15" s="86" t="s">
        <v>236</v>
      </c>
      <c r="AC15" s="86"/>
      <c r="AD15" s="86" t="s">
        <v>237</v>
      </c>
      <c r="AE15" s="86"/>
      <c r="AF15" s="86" t="s">
        <v>238</v>
      </c>
      <c r="AG15" s="86"/>
      <c r="AH15" s="86" t="s">
        <v>239</v>
      </c>
      <c r="AI15" s="86"/>
      <c r="AJ15" s="86" t="s">
        <v>240</v>
      </c>
      <c r="AK15" s="86"/>
      <c r="AL15" s="86" t="s">
        <v>241</v>
      </c>
      <c r="AM15" s="86"/>
      <c r="AN15" s="86" t="s">
        <v>242</v>
      </c>
      <c r="AO15" s="86"/>
      <c r="AP15" s="86" t="s">
        <v>243</v>
      </c>
      <c r="AQ15" s="86"/>
      <c r="AR15" s="86" t="s">
        <v>244</v>
      </c>
      <c r="AS15" s="86"/>
      <c r="AT15" s="86" t="s">
        <v>245</v>
      </c>
      <c r="AU15" s="86"/>
      <c r="AV15" s="86" t="s">
        <v>246</v>
      </c>
      <c r="AW15" s="86"/>
      <c r="AX15" s="86" t="s">
        <v>247</v>
      </c>
      <c r="AY15" s="86"/>
      <c r="AZ15" s="86" t="s">
        <v>248</v>
      </c>
      <c r="BA15" s="86"/>
      <c r="BB15" s="86" t="s">
        <v>249</v>
      </c>
      <c r="BC15" s="86"/>
      <c r="BD15" s="86" t="s">
        <v>250</v>
      </c>
      <c r="BE15" s="19"/>
      <c r="BF15" s="63"/>
      <c r="BG15" s="6"/>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row>
    <row r="16" spans="1:237" s="3" customFormat="1" ht="12" customHeight="1" x14ac:dyDescent="0.25">
      <c r="B16" s="46" t="s">
        <v>8079</v>
      </c>
      <c r="C16" s="21">
        <v>2018</v>
      </c>
      <c r="D16" s="86" t="s">
        <v>251</v>
      </c>
      <c r="E16" s="86"/>
      <c r="F16" s="86" t="s">
        <v>252</v>
      </c>
      <c r="G16" s="86"/>
      <c r="H16" s="86" t="s">
        <v>253</v>
      </c>
      <c r="I16" s="86"/>
      <c r="J16" s="86" t="s">
        <v>254</v>
      </c>
      <c r="K16" s="86"/>
      <c r="L16" s="86">
        <v>326</v>
      </c>
      <c r="M16" s="86"/>
      <c r="N16" s="86" t="s">
        <v>255</v>
      </c>
      <c r="O16" s="86"/>
      <c r="P16" s="86" t="s">
        <v>256</v>
      </c>
      <c r="Q16" s="86"/>
      <c r="R16" s="86" t="s">
        <v>257</v>
      </c>
      <c r="S16" s="86"/>
      <c r="T16" s="86" t="s">
        <v>258</v>
      </c>
      <c r="U16" s="86"/>
      <c r="V16" s="86" t="s">
        <v>259</v>
      </c>
      <c r="W16" s="86"/>
      <c r="X16" s="86" t="s">
        <v>260</v>
      </c>
      <c r="Y16" s="86"/>
      <c r="Z16" s="86" t="s">
        <v>261</v>
      </c>
      <c r="AA16" s="86"/>
      <c r="AB16" s="86" t="s">
        <v>262</v>
      </c>
      <c r="AC16" s="86"/>
      <c r="AD16" s="86" t="s">
        <v>263</v>
      </c>
      <c r="AE16" s="86"/>
      <c r="AF16" s="86" t="s">
        <v>264</v>
      </c>
      <c r="AG16" s="86"/>
      <c r="AH16" s="86" t="s">
        <v>265</v>
      </c>
      <c r="AI16" s="86"/>
      <c r="AJ16" s="86" t="s">
        <v>266</v>
      </c>
      <c r="AK16" s="86"/>
      <c r="AL16" s="86" t="s">
        <v>267</v>
      </c>
      <c r="AM16" s="86"/>
      <c r="AN16" s="86" t="s">
        <v>268</v>
      </c>
      <c r="AO16" s="86"/>
      <c r="AP16" s="86" t="s">
        <v>269</v>
      </c>
      <c r="AQ16" s="86"/>
      <c r="AR16" s="86" t="s">
        <v>270</v>
      </c>
      <c r="AS16" s="86"/>
      <c r="AT16" s="86" t="s">
        <v>271</v>
      </c>
      <c r="AU16" s="86"/>
      <c r="AV16" s="86" t="s">
        <v>272</v>
      </c>
      <c r="AW16" s="86"/>
      <c r="AX16" s="86" t="s">
        <v>273</v>
      </c>
      <c r="AY16" s="86"/>
      <c r="AZ16" s="86" t="s">
        <v>274</v>
      </c>
      <c r="BA16" s="86"/>
      <c r="BB16" s="86" t="s">
        <v>275</v>
      </c>
      <c r="BC16" s="86"/>
      <c r="BD16" s="86" t="s">
        <v>276</v>
      </c>
      <c r="BE16" s="19"/>
      <c r="BF16" s="63"/>
      <c r="BG16" s="6"/>
    </row>
    <row r="17" spans="1:237" s="3" customFormat="1" ht="12" customHeight="1" x14ac:dyDescent="0.25">
      <c r="B17" s="46"/>
      <c r="C17" s="21">
        <v>2019</v>
      </c>
      <c r="D17" s="86" t="s">
        <v>277</v>
      </c>
      <c r="E17" s="86"/>
      <c r="F17" s="86" t="s">
        <v>278</v>
      </c>
      <c r="G17" s="86"/>
      <c r="H17" s="86" t="s">
        <v>279</v>
      </c>
      <c r="I17" s="86"/>
      <c r="J17" s="86" t="s">
        <v>280</v>
      </c>
      <c r="K17" s="86"/>
      <c r="L17" s="86">
        <v>354</v>
      </c>
      <c r="M17" s="86"/>
      <c r="N17" s="86" t="s">
        <v>281</v>
      </c>
      <c r="O17" s="86"/>
      <c r="P17" s="86" t="s">
        <v>282</v>
      </c>
      <c r="Q17" s="86"/>
      <c r="R17" s="86" t="s">
        <v>283</v>
      </c>
      <c r="S17" s="86"/>
      <c r="T17" s="86" t="s">
        <v>284</v>
      </c>
      <c r="U17" s="86"/>
      <c r="V17" s="86" t="s">
        <v>285</v>
      </c>
      <c r="W17" s="86"/>
      <c r="X17" s="86" t="s">
        <v>286</v>
      </c>
      <c r="Y17" s="86"/>
      <c r="Z17" s="86" t="s">
        <v>287</v>
      </c>
      <c r="AA17" s="86"/>
      <c r="AB17" s="86" t="s">
        <v>288</v>
      </c>
      <c r="AC17" s="86"/>
      <c r="AD17" s="86" t="s">
        <v>289</v>
      </c>
      <c r="AE17" s="86"/>
      <c r="AF17" s="86" t="s">
        <v>290</v>
      </c>
      <c r="AG17" s="86"/>
      <c r="AH17" s="86" t="s">
        <v>291</v>
      </c>
      <c r="AI17" s="86"/>
      <c r="AJ17" s="86" t="s">
        <v>292</v>
      </c>
      <c r="AK17" s="86"/>
      <c r="AL17" s="86" t="s">
        <v>293</v>
      </c>
      <c r="AM17" s="86"/>
      <c r="AN17" s="86" t="s">
        <v>294</v>
      </c>
      <c r="AO17" s="86"/>
      <c r="AP17" s="86" t="s">
        <v>295</v>
      </c>
      <c r="AQ17" s="86"/>
      <c r="AR17" s="86" t="s">
        <v>296</v>
      </c>
      <c r="AS17" s="86"/>
      <c r="AT17" s="86" t="s">
        <v>297</v>
      </c>
      <c r="AU17" s="86"/>
      <c r="AV17" s="86" t="s">
        <v>298</v>
      </c>
      <c r="AW17" s="86"/>
      <c r="AX17" s="86" t="s">
        <v>299</v>
      </c>
      <c r="AY17" s="86"/>
      <c r="AZ17" s="86" t="s">
        <v>300</v>
      </c>
      <c r="BA17" s="86"/>
      <c r="BB17" s="86" t="s">
        <v>301</v>
      </c>
      <c r="BC17" s="86"/>
      <c r="BD17" s="86" t="s">
        <v>302</v>
      </c>
      <c r="BE17" s="19"/>
      <c r="BF17" s="63"/>
      <c r="BG17" s="6"/>
    </row>
    <row r="18" spans="1:237" s="3" customFormat="1" ht="12" customHeight="1" x14ac:dyDescent="0.25">
      <c r="B18" s="46"/>
      <c r="C18" s="21">
        <v>2020</v>
      </c>
      <c r="D18" s="86" t="s">
        <v>303</v>
      </c>
      <c r="E18" s="86"/>
      <c r="F18" s="86" t="s">
        <v>304</v>
      </c>
      <c r="G18" s="86"/>
      <c r="H18" s="86" t="s">
        <v>305</v>
      </c>
      <c r="I18" s="86"/>
      <c r="J18" s="86" t="s">
        <v>306</v>
      </c>
      <c r="K18" s="86"/>
      <c r="L18" s="86">
        <v>19</v>
      </c>
      <c r="M18" s="86"/>
      <c r="N18" s="86" t="s">
        <v>307</v>
      </c>
      <c r="O18" s="86"/>
      <c r="P18" s="86" t="s">
        <v>308</v>
      </c>
      <c r="Q18" s="86"/>
      <c r="R18" s="86" t="s">
        <v>309</v>
      </c>
      <c r="S18" s="86"/>
      <c r="T18" s="86" t="s">
        <v>310</v>
      </c>
      <c r="U18" s="86"/>
      <c r="V18" s="86" t="s">
        <v>311</v>
      </c>
      <c r="W18" s="86"/>
      <c r="X18" s="86" t="s">
        <v>312</v>
      </c>
      <c r="Y18" s="86"/>
      <c r="Z18" s="86" t="s">
        <v>313</v>
      </c>
      <c r="AA18" s="86"/>
      <c r="AB18" s="86" t="s">
        <v>314</v>
      </c>
      <c r="AC18" s="86"/>
      <c r="AD18" s="86" t="s">
        <v>315</v>
      </c>
      <c r="AE18" s="86"/>
      <c r="AF18" s="86" t="s">
        <v>316</v>
      </c>
      <c r="AG18" s="86"/>
      <c r="AH18" s="86" t="s">
        <v>317</v>
      </c>
      <c r="AI18" s="86"/>
      <c r="AJ18" s="86" t="s">
        <v>318</v>
      </c>
      <c r="AK18" s="86"/>
      <c r="AL18" s="86" t="s">
        <v>319</v>
      </c>
      <c r="AM18" s="86"/>
      <c r="AN18" s="86" t="s">
        <v>320</v>
      </c>
      <c r="AO18" s="86"/>
      <c r="AP18" s="86" t="s">
        <v>321</v>
      </c>
      <c r="AQ18" s="86"/>
      <c r="AR18" s="86" t="s">
        <v>322</v>
      </c>
      <c r="AS18" s="86"/>
      <c r="AT18" s="86" t="s">
        <v>323</v>
      </c>
      <c r="AU18" s="86"/>
      <c r="AV18" s="86" t="s">
        <v>324</v>
      </c>
      <c r="AW18" s="86"/>
      <c r="AX18" s="86" t="s">
        <v>325</v>
      </c>
      <c r="AY18" s="86"/>
      <c r="AZ18" s="86" t="s">
        <v>326</v>
      </c>
      <c r="BA18" s="86"/>
      <c r="BB18" s="86" t="s">
        <v>327</v>
      </c>
      <c r="BC18" s="86"/>
      <c r="BD18" s="86" t="s">
        <v>328</v>
      </c>
      <c r="BE18" s="19"/>
      <c r="BF18" s="63"/>
      <c r="BG18" s="6"/>
    </row>
    <row r="19" spans="1:237" s="3" customFormat="1" ht="12" customHeight="1" x14ac:dyDescent="0.25">
      <c r="B19" s="46"/>
      <c r="C19" s="21">
        <v>2021</v>
      </c>
      <c r="D19" s="87" t="s">
        <v>329</v>
      </c>
      <c r="E19" s="87"/>
      <c r="F19" s="87" t="s">
        <v>330</v>
      </c>
      <c r="G19" s="87"/>
      <c r="H19" s="87" t="s">
        <v>331</v>
      </c>
      <c r="I19" s="87"/>
      <c r="J19" s="87" t="s">
        <v>332</v>
      </c>
      <c r="K19" s="87"/>
      <c r="L19" s="88">
        <v>26</v>
      </c>
      <c r="M19" s="87"/>
      <c r="N19" s="87" t="s">
        <v>333</v>
      </c>
      <c r="O19" s="87"/>
      <c r="P19" s="87" t="s">
        <v>334</v>
      </c>
      <c r="Q19" s="87"/>
      <c r="R19" s="87" t="s">
        <v>335</v>
      </c>
      <c r="S19" s="87"/>
      <c r="T19" s="87" t="s">
        <v>336</v>
      </c>
      <c r="U19" s="87"/>
      <c r="V19" s="87" t="s">
        <v>337</v>
      </c>
      <c r="W19" s="87"/>
      <c r="X19" s="87" t="s">
        <v>338</v>
      </c>
      <c r="Y19" s="87"/>
      <c r="Z19" s="87" t="s">
        <v>339</v>
      </c>
      <c r="AA19" s="87"/>
      <c r="AB19" s="87" t="s">
        <v>340</v>
      </c>
      <c r="AC19" s="87"/>
      <c r="AD19" s="87" t="s">
        <v>341</v>
      </c>
      <c r="AE19" s="87"/>
      <c r="AF19" s="87" t="s">
        <v>342</v>
      </c>
      <c r="AG19" s="87"/>
      <c r="AH19" s="87" t="s">
        <v>343</v>
      </c>
      <c r="AI19" s="87"/>
      <c r="AJ19" s="87" t="s">
        <v>344</v>
      </c>
      <c r="AK19" s="87"/>
      <c r="AL19" s="87" t="s">
        <v>345</v>
      </c>
      <c r="AM19" s="87"/>
      <c r="AN19" s="87" t="s">
        <v>346</v>
      </c>
      <c r="AO19" s="87"/>
      <c r="AP19" s="87" t="s">
        <v>347</v>
      </c>
      <c r="AQ19" s="87"/>
      <c r="AR19" s="87" t="s">
        <v>348</v>
      </c>
      <c r="AS19" s="87"/>
      <c r="AT19" s="87" t="s">
        <v>349</v>
      </c>
      <c r="AU19" s="87"/>
      <c r="AV19" s="87" t="s">
        <v>350</v>
      </c>
      <c r="AW19" s="87"/>
      <c r="AX19" s="87" t="s">
        <v>351</v>
      </c>
      <c r="AY19" s="87"/>
      <c r="AZ19" s="87" t="s">
        <v>352</v>
      </c>
      <c r="BA19" s="87"/>
      <c r="BB19" s="87" t="s">
        <v>353</v>
      </c>
      <c r="BC19" s="87"/>
      <c r="BD19" s="87" t="s">
        <v>354</v>
      </c>
      <c r="BE19" s="62"/>
      <c r="BF19" s="63"/>
      <c r="BG19" s="6"/>
    </row>
    <row r="20" spans="1:237" s="3" customFormat="1" ht="12" customHeight="1" x14ac:dyDescent="0.25">
      <c r="B20" s="46" t="s">
        <v>8080</v>
      </c>
      <c r="C20" s="21">
        <v>2018</v>
      </c>
      <c r="D20" s="86" t="s">
        <v>355</v>
      </c>
      <c r="E20" s="86"/>
      <c r="F20" s="86" t="s">
        <v>356</v>
      </c>
      <c r="G20" s="86"/>
      <c r="H20" s="86" t="s">
        <v>357</v>
      </c>
      <c r="I20" s="86"/>
      <c r="J20" s="86" t="s">
        <v>358</v>
      </c>
      <c r="K20" s="86"/>
      <c r="L20" s="86">
        <v>15</v>
      </c>
      <c r="M20" s="86"/>
      <c r="N20" s="86" t="s">
        <v>359</v>
      </c>
      <c r="O20" s="86"/>
      <c r="P20" s="86" t="s">
        <v>360</v>
      </c>
      <c r="Q20" s="86"/>
      <c r="R20" s="86" t="s">
        <v>361</v>
      </c>
      <c r="S20" s="86"/>
      <c r="T20" s="86" t="s">
        <v>362</v>
      </c>
      <c r="U20" s="86"/>
      <c r="V20" s="86" t="s">
        <v>363</v>
      </c>
      <c r="W20" s="86"/>
      <c r="X20" s="86" t="s">
        <v>364</v>
      </c>
      <c r="Y20" s="86"/>
      <c r="Z20" s="86" t="s">
        <v>365</v>
      </c>
      <c r="AA20" s="86"/>
      <c r="AB20" s="86" t="s">
        <v>366</v>
      </c>
      <c r="AC20" s="86"/>
      <c r="AD20" s="86" t="s">
        <v>367</v>
      </c>
      <c r="AE20" s="86"/>
      <c r="AF20" s="86" t="s">
        <v>368</v>
      </c>
      <c r="AG20" s="86"/>
      <c r="AH20" s="86" t="s">
        <v>369</v>
      </c>
      <c r="AI20" s="86"/>
      <c r="AJ20" s="86" t="s">
        <v>370</v>
      </c>
      <c r="AK20" s="86"/>
      <c r="AL20" s="86" t="s">
        <v>371</v>
      </c>
      <c r="AM20" s="86"/>
      <c r="AN20" s="86" t="s">
        <v>372</v>
      </c>
      <c r="AO20" s="86"/>
      <c r="AP20" s="86" t="s">
        <v>373</v>
      </c>
      <c r="AQ20" s="86"/>
      <c r="AR20" s="86" t="s">
        <v>374</v>
      </c>
      <c r="AS20" s="86"/>
      <c r="AT20" s="86" t="s">
        <v>375</v>
      </c>
      <c r="AU20" s="86"/>
      <c r="AV20" s="86" t="s">
        <v>376</v>
      </c>
      <c r="AW20" s="86"/>
      <c r="AX20" s="86" t="s">
        <v>377</v>
      </c>
      <c r="AY20" s="86"/>
      <c r="AZ20" s="86" t="s">
        <v>378</v>
      </c>
      <c r="BA20" s="86"/>
      <c r="BB20" s="86" t="s">
        <v>379</v>
      </c>
      <c r="BC20" s="86"/>
      <c r="BD20" s="86" t="s">
        <v>380</v>
      </c>
      <c r="BE20" s="62"/>
      <c r="BF20" s="63"/>
      <c r="BG20" s="6"/>
    </row>
    <row r="21" spans="1:237" s="17" customFormat="1" ht="12" customHeight="1" x14ac:dyDescent="0.25">
      <c r="A21" s="3"/>
      <c r="B21" s="46"/>
      <c r="C21" s="22">
        <v>2022</v>
      </c>
      <c r="D21" s="86" t="s">
        <v>381</v>
      </c>
      <c r="E21" s="86"/>
      <c r="F21" s="86" t="s">
        <v>382</v>
      </c>
      <c r="G21" s="86"/>
      <c r="H21" s="86" t="s">
        <v>383</v>
      </c>
      <c r="I21" s="86"/>
      <c r="J21" s="86" t="s">
        <v>384</v>
      </c>
      <c r="K21" s="86"/>
      <c r="L21" s="86">
        <v>131</v>
      </c>
      <c r="M21" s="86"/>
      <c r="N21" s="86" t="s">
        <v>385</v>
      </c>
      <c r="O21" s="86"/>
      <c r="P21" s="86" t="s">
        <v>386</v>
      </c>
      <c r="Q21" s="86"/>
      <c r="R21" s="86" t="s">
        <v>387</v>
      </c>
      <c r="S21" s="86"/>
      <c r="T21" s="86" t="s">
        <v>388</v>
      </c>
      <c r="U21" s="86"/>
      <c r="V21" s="86" t="s">
        <v>389</v>
      </c>
      <c r="W21" s="86"/>
      <c r="X21" s="86" t="s">
        <v>390</v>
      </c>
      <c r="Y21" s="86"/>
      <c r="Z21" s="86" t="s">
        <v>391</v>
      </c>
      <c r="AA21" s="86"/>
      <c r="AB21" s="86" t="s">
        <v>392</v>
      </c>
      <c r="AC21" s="86"/>
      <c r="AD21" s="86" t="s">
        <v>393</v>
      </c>
      <c r="AE21" s="86"/>
      <c r="AF21" s="86" t="s">
        <v>394</v>
      </c>
      <c r="AG21" s="86"/>
      <c r="AH21" s="86" t="s">
        <v>395</v>
      </c>
      <c r="AI21" s="86"/>
      <c r="AJ21" s="86" t="s">
        <v>396</v>
      </c>
      <c r="AK21" s="86"/>
      <c r="AL21" s="86" t="s">
        <v>397</v>
      </c>
      <c r="AM21" s="86"/>
      <c r="AN21" s="86" t="s">
        <v>398</v>
      </c>
      <c r="AO21" s="86"/>
      <c r="AP21" s="86" t="s">
        <v>399</v>
      </c>
      <c r="AQ21" s="86"/>
      <c r="AR21" s="86" t="s">
        <v>400</v>
      </c>
      <c r="AS21" s="86"/>
      <c r="AT21" s="86" t="s">
        <v>401</v>
      </c>
      <c r="AU21" s="86"/>
      <c r="AV21" s="86" t="s">
        <v>402</v>
      </c>
      <c r="AW21" s="86"/>
      <c r="AX21" s="86" t="s">
        <v>403</v>
      </c>
      <c r="AY21" s="86"/>
      <c r="AZ21" s="86" t="s">
        <v>404</v>
      </c>
      <c r="BA21" s="86"/>
      <c r="BB21" s="86" t="s">
        <v>405</v>
      </c>
      <c r="BC21" s="86"/>
      <c r="BD21" s="86" t="s">
        <v>406</v>
      </c>
      <c r="BE21" s="62"/>
      <c r="BF21" s="63"/>
      <c r="BG21" s="6"/>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row>
    <row r="22" spans="1:237" s="3" customFormat="1" ht="13.2" customHeight="1" x14ac:dyDescent="0.25">
      <c r="B22" s="46" t="s">
        <v>8081</v>
      </c>
      <c r="C22" s="21">
        <v>2018</v>
      </c>
      <c r="D22" s="89" t="s">
        <v>407</v>
      </c>
      <c r="E22" s="89"/>
      <c r="F22" s="89" t="s">
        <v>408</v>
      </c>
      <c r="G22" s="89"/>
      <c r="H22" s="89" t="s">
        <v>409</v>
      </c>
      <c r="I22" s="89"/>
      <c r="J22" s="89" t="s">
        <v>410</v>
      </c>
      <c r="K22" s="89"/>
      <c r="L22" s="89" t="s">
        <v>411</v>
      </c>
      <c r="M22" s="89"/>
      <c r="N22" s="89">
        <v>22</v>
      </c>
      <c r="O22" s="89"/>
      <c r="P22" s="89" t="s">
        <v>412</v>
      </c>
      <c r="Q22" s="89"/>
      <c r="R22" s="89" t="s">
        <v>413</v>
      </c>
      <c r="S22" s="89"/>
      <c r="T22" s="89" t="s">
        <v>414</v>
      </c>
      <c r="U22" s="89"/>
      <c r="V22" s="89" t="s">
        <v>415</v>
      </c>
      <c r="W22" s="89"/>
      <c r="X22" s="89" t="s">
        <v>416</v>
      </c>
      <c r="Y22" s="89"/>
      <c r="Z22" s="89" t="s">
        <v>417</v>
      </c>
      <c r="AA22" s="89"/>
      <c r="AB22" s="89" t="s">
        <v>418</v>
      </c>
      <c r="AC22" s="89"/>
      <c r="AD22" s="89" t="s">
        <v>419</v>
      </c>
      <c r="AE22" s="89"/>
      <c r="AF22" s="89" t="s">
        <v>420</v>
      </c>
      <c r="AG22" s="89"/>
      <c r="AH22" s="89" t="s">
        <v>421</v>
      </c>
      <c r="AI22" s="89"/>
      <c r="AJ22" s="89" t="s">
        <v>422</v>
      </c>
      <c r="AK22" s="89"/>
      <c r="AL22" s="89" t="s">
        <v>423</v>
      </c>
      <c r="AM22" s="89"/>
      <c r="AN22" s="89" t="s">
        <v>424</v>
      </c>
      <c r="AO22" s="89"/>
      <c r="AP22" s="89" t="s">
        <v>425</v>
      </c>
      <c r="AQ22" s="89"/>
      <c r="AR22" s="89" t="s">
        <v>426</v>
      </c>
      <c r="AS22" s="89"/>
      <c r="AT22" s="89" t="s">
        <v>427</v>
      </c>
      <c r="AU22" s="89"/>
      <c r="AV22" s="89" t="s">
        <v>428</v>
      </c>
      <c r="AW22" s="89"/>
      <c r="AX22" s="89" t="s">
        <v>429</v>
      </c>
      <c r="AY22" s="89"/>
      <c r="AZ22" s="89" t="s">
        <v>430</v>
      </c>
      <c r="BA22" s="89"/>
      <c r="BB22" s="89" t="s">
        <v>431</v>
      </c>
      <c r="BC22" s="89"/>
      <c r="BD22" s="89" t="s">
        <v>432</v>
      </c>
      <c r="BE22" s="64"/>
      <c r="BF22" s="63"/>
      <c r="BG22" s="6"/>
    </row>
    <row r="23" spans="1:237" s="3" customFormat="1" ht="12" customHeight="1" x14ac:dyDescent="0.25">
      <c r="B23" s="47" t="s">
        <v>8082</v>
      </c>
      <c r="C23" s="5">
        <v>2018</v>
      </c>
      <c r="D23" s="90">
        <f>SUM(D7,D12,D16,D20,D22)</f>
        <v>0</v>
      </c>
      <c r="E23" s="90"/>
      <c r="F23" s="90">
        <f>SUM(F7,F12,F16,F20,F22)</f>
        <v>83</v>
      </c>
      <c r="G23" s="90"/>
      <c r="H23" s="90">
        <f>SUM(H7,H12,H16,H20,H22)</f>
        <v>0</v>
      </c>
      <c r="I23" s="90"/>
      <c r="J23" s="90">
        <f>SUM(J7,J12,J16,J20,J22)</f>
        <v>0</v>
      </c>
      <c r="K23" s="90"/>
      <c r="L23" s="90">
        <f>SUM(L7,L12,L16,L20,L22)</f>
        <v>404</v>
      </c>
      <c r="M23" s="90"/>
      <c r="N23" s="90">
        <f>SUM(N7,N12,N16,N20,N22)</f>
        <v>22</v>
      </c>
      <c r="O23" s="90"/>
      <c r="P23" s="90">
        <f>SUM(P7,P12,P16,P20,P22)</f>
        <v>0</v>
      </c>
      <c r="Q23" s="90"/>
      <c r="R23" s="90">
        <f>SUM(R7,R12,R16,R20,R22)</f>
        <v>0</v>
      </c>
      <c r="S23" s="90"/>
      <c r="T23" s="90">
        <f>SUM(T7,T12,T16,T20,T22)</f>
        <v>0</v>
      </c>
      <c r="U23" s="90"/>
      <c r="V23" s="90">
        <f>SUM(V7,V12,V16,V20,V22)</f>
        <v>0</v>
      </c>
      <c r="W23" s="90"/>
      <c r="X23" s="90">
        <f>SUM(X7,X12,X16,X20,X22)</f>
        <v>0</v>
      </c>
      <c r="Y23" s="90"/>
      <c r="Z23" s="90">
        <f>SUM(Z7,Z12,Z16,Z20,Z22)</f>
        <v>0</v>
      </c>
      <c r="AA23" s="90"/>
      <c r="AB23" s="90">
        <f>SUM(AB7,AB12,AB16,AB20,AB22)</f>
        <v>0</v>
      </c>
      <c r="AC23" s="90"/>
      <c r="AD23" s="90">
        <f>SUM(AD7,AD12,AD16,AD20,AD22)</f>
        <v>0</v>
      </c>
      <c r="AE23" s="90"/>
      <c r="AF23" s="90">
        <f>SUM(AF7,AF12,AF16,AF20,AF22)</f>
        <v>0</v>
      </c>
      <c r="AG23" s="90"/>
      <c r="AH23" s="90">
        <f>SUM(AH7,AH12,AH16,AH20,AH22)</f>
        <v>0</v>
      </c>
      <c r="AI23" s="90"/>
      <c r="AJ23" s="90">
        <f>SUM(AJ7,AJ12,AJ16,AJ20,AJ22)</f>
        <v>0</v>
      </c>
      <c r="AK23" s="90"/>
      <c r="AL23" s="90">
        <f>SUM(AL7,AL12,AL16,AL20,AL22)</f>
        <v>0</v>
      </c>
      <c r="AM23" s="90"/>
      <c r="AN23" s="90">
        <f>SUM(AN7,AN12,AN16,AN20,AN22)</f>
        <v>0</v>
      </c>
      <c r="AO23" s="90"/>
      <c r="AP23" s="90">
        <f>SUM(AP7,AP12,AP16,AP20,AP22)</f>
        <v>0</v>
      </c>
      <c r="AQ23" s="90"/>
      <c r="AR23" s="90">
        <f>SUM(AR7,AR12,AR16,AR20,AR22)</f>
        <v>0</v>
      </c>
      <c r="AS23" s="90"/>
      <c r="AT23" s="90">
        <f>SUM(AT7,AT12,AT16,AT20,AT22)</f>
        <v>0</v>
      </c>
      <c r="AU23" s="90"/>
      <c r="AV23" s="90">
        <f>SUM(AV7,AV12,AV16,AV20,AV22)</f>
        <v>0</v>
      </c>
      <c r="AW23" s="90"/>
      <c r="AX23" s="90">
        <f>SUM(AX7,AX12,AX16,AX20,AX22)</f>
        <v>0</v>
      </c>
      <c r="AY23" s="90"/>
      <c r="AZ23" s="90">
        <f>SUM(AZ7,AZ12,AZ16,AZ20,AZ22)</f>
        <v>0</v>
      </c>
      <c r="BA23" s="90"/>
      <c r="BB23" s="90">
        <f>SUM(BB7,BB12,BB16,BB20,BB22)</f>
        <v>0</v>
      </c>
      <c r="BC23" s="90"/>
      <c r="BD23" s="90">
        <f>SUM(BD7,BD12,BD16,BD20,BD22)</f>
        <v>0</v>
      </c>
      <c r="BE23" s="64"/>
      <c r="BF23" s="63"/>
      <c r="BG23" s="6"/>
    </row>
    <row r="24" spans="1:237" s="3" customFormat="1" ht="12" customHeight="1" x14ac:dyDescent="0.25">
      <c r="B24" s="47" t="s">
        <v>8082</v>
      </c>
      <c r="C24" s="5">
        <v>2019</v>
      </c>
      <c r="D24" s="90">
        <f>SUM(D8,D11,D13,D17)</f>
        <v>0</v>
      </c>
      <c r="E24" s="90"/>
      <c r="F24" s="90">
        <f>SUM(F8,F11,F13,F17)</f>
        <v>62</v>
      </c>
      <c r="G24" s="90"/>
      <c r="H24" s="90">
        <f>SUM(H8,H11,H13,H17)</f>
        <v>0</v>
      </c>
      <c r="I24" s="90"/>
      <c r="J24" s="90">
        <f>SUM(J8,J11,J13,J17)</f>
        <v>0</v>
      </c>
      <c r="K24" s="90"/>
      <c r="L24" s="90">
        <f>SUM(L8,L11,L13,L17)</f>
        <v>388</v>
      </c>
      <c r="M24" s="90"/>
      <c r="N24" s="90">
        <f>SUM(N8,N11,N13,N17)</f>
        <v>0</v>
      </c>
      <c r="O24" s="90"/>
      <c r="P24" s="90">
        <f>SUM(P8,P11,P13,P17)</f>
        <v>0</v>
      </c>
      <c r="Q24" s="90"/>
      <c r="R24" s="90">
        <f>SUM(R8,R11,R13,R17)</f>
        <v>0</v>
      </c>
      <c r="S24" s="90"/>
      <c r="T24" s="90">
        <f>SUM(T8,T11,T13,T17)</f>
        <v>0</v>
      </c>
      <c r="U24" s="90"/>
      <c r="V24" s="90">
        <f>SUM(V8,V11,V13,V17)</f>
        <v>0</v>
      </c>
      <c r="W24" s="90"/>
      <c r="X24" s="90">
        <f>SUM(X8,X11,X13,X17)</f>
        <v>0</v>
      </c>
      <c r="Y24" s="90"/>
      <c r="Z24" s="90">
        <f>SUM(Z8,Z11,Z13,Z17)</f>
        <v>0</v>
      </c>
      <c r="AA24" s="90"/>
      <c r="AB24" s="90">
        <f>SUM(AB8,AB11,AB13,AB17)</f>
        <v>0</v>
      </c>
      <c r="AC24" s="90"/>
      <c r="AD24" s="90">
        <f>SUM(AD8,AD11,AD13,AD17)</f>
        <v>0</v>
      </c>
      <c r="AE24" s="90"/>
      <c r="AF24" s="90">
        <f>SUM(AF8,AF11,AF13,AF17)</f>
        <v>0</v>
      </c>
      <c r="AG24" s="90"/>
      <c r="AH24" s="90">
        <f>SUM(AH8,AH11,AH13,AH17)</f>
        <v>0</v>
      </c>
      <c r="AI24" s="90"/>
      <c r="AJ24" s="90">
        <f>SUM(AJ8,AJ11,AJ13,AJ17)</f>
        <v>0</v>
      </c>
      <c r="AK24" s="90"/>
      <c r="AL24" s="90">
        <f>SUM(AL8,AL11,AL13,AL17)</f>
        <v>0</v>
      </c>
      <c r="AM24" s="90"/>
      <c r="AN24" s="90">
        <f>SUM(AN8,AN11,AN13,AN17)</f>
        <v>0</v>
      </c>
      <c r="AO24" s="90"/>
      <c r="AP24" s="90">
        <f>SUM(AP8,AP11,AP13,AP17)</f>
        <v>0</v>
      </c>
      <c r="AQ24" s="90"/>
      <c r="AR24" s="90">
        <f>SUM(AR8,AR11,AR13,AR17)</f>
        <v>0</v>
      </c>
      <c r="AS24" s="90"/>
      <c r="AT24" s="90">
        <f>SUM(AT8,AT11,AT13,AT17)</f>
        <v>0</v>
      </c>
      <c r="AU24" s="90"/>
      <c r="AV24" s="90">
        <f>SUM(AV8,AV11,AV13,AV17)</f>
        <v>0</v>
      </c>
      <c r="AW24" s="90"/>
      <c r="AX24" s="90">
        <f>SUM(AX8,AX11,AX13,AX17)</f>
        <v>0</v>
      </c>
      <c r="AY24" s="90"/>
      <c r="AZ24" s="90">
        <f>SUM(AZ8,AZ11,AZ13,AZ17)</f>
        <v>0</v>
      </c>
      <c r="BA24" s="90"/>
      <c r="BB24" s="90">
        <f>SUM(BB8,BB11,BB13,BB17)</f>
        <v>0</v>
      </c>
      <c r="BC24" s="90"/>
      <c r="BD24" s="90">
        <f>SUM(BD8,BD11,BD13,BD17)</f>
        <v>0</v>
      </c>
      <c r="BE24" s="64"/>
      <c r="BF24" s="63"/>
      <c r="BG24" s="6"/>
    </row>
    <row r="25" spans="1:237" s="3" customFormat="1" ht="12" customHeight="1" x14ac:dyDescent="0.25">
      <c r="B25" s="47" t="s">
        <v>8082</v>
      </c>
      <c r="C25" s="5">
        <v>2020</v>
      </c>
      <c r="D25" s="90">
        <f>SUM(D9,D14,D18)</f>
        <v>0</v>
      </c>
      <c r="E25" s="90"/>
      <c r="F25" s="90">
        <f>SUM(F9,F14,F18)</f>
        <v>1320</v>
      </c>
      <c r="G25" s="90"/>
      <c r="H25" s="90">
        <f>SUM(H9,H14,H18)</f>
        <v>0</v>
      </c>
      <c r="I25" s="90"/>
      <c r="J25" s="90">
        <f>SUM(J9,J14,J18)</f>
        <v>0</v>
      </c>
      <c r="K25" s="90"/>
      <c r="L25" s="90">
        <f>SUM(L9,L14,L18)</f>
        <v>19</v>
      </c>
      <c r="M25" s="91"/>
      <c r="N25" s="90">
        <f>SUM(N9,N14,N18)</f>
        <v>0</v>
      </c>
      <c r="O25" s="90"/>
      <c r="P25" s="90">
        <f>SUM(P9,P14,P18)</f>
        <v>0</v>
      </c>
      <c r="Q25" s="90"/>
      <c r="R25" s="90">
        <f>SUM(R9,R14,R18)</f>
        <v>0</v>
      </c>
      <c r="S25" s="90"/>
      <c r="T25" s="90">
        <f>SUM(T9,T14,T18)</f>
        <v>0</v>
      </c>
      <c r="U25" s="90"/>
      <c r="V25" s="90">
        <f>SUM(V9,V14,V18)</f>
        <v>0</v>
      </c>
      <c r="W25" s="90"/>
      <c r="X25" s="90">
        <f>SUM(X9,X14,X18)</f>
        <v>0</v>
      </c>
      <c r="Y25" s="90"/>
      <c r="Z25" s="90">
        <f>SUM(Z9,Z14,Z18)</f>
        <v>0</v>
      </c>
      <c r="AA25" s="90"/>
      <c r="AB25" s="90">
        <f>SUM(AB9,AB14,AB18)</f>
        <v>0</v>
      </c>
      <c r="AC25" s="90"/>
      <c r="AD25" s="90">
        <f>SUM(AD9,AD14,AD18)</f>
        <v>0</v>
      </c>
      <c r="AE25" s="90"/>
      <c r="AF25" s="90">
        <f>SUM(AF9,AF14,AF18)</f>
        <v>0</v>
      </c>
      <c r="AG25" s="90"/>
      <c r="AH25" s="90">
        <f>SUM(AH9,AH14,AH18)</f>
        <v>0</v>
      </c>
      <c r="AI25" s="90"/>
      <c r="AJ25" s="90">
        <f>SUM(AJ9,AJ14,AJ18)</f>
        <v>0</v>
      </c>
      <c r="AK25" s="90"/>
      <c r="AL25" s="90">
        <f>SUM(AL9,AL14,AL18)</f>
        <v>0</v>
      </c>
      <c r="AM25" s="90"/>
      <c r="AN25" s="90">
        <f>SUM(AN9,AN14,AN18)</f>
        <v>0</v>
      </c>
      <c r="AO25" s="90"/>
      <c r="AP25" s="90">
        <f>SUM(AP9,AP14,AP18)</f>
        <v>0</v>
      </c>
      <c r="AQ25" s="90"/>
      <c r="AR25" s="90">
        <f>SUM(AR9,AR14,AR18)</f>
        <v>0</v>
      </c>
      <c r="AS25" s="90"/>
      <c r="AT25" s="90">
        <f>SUM(AT9,AT14,AT18)</f>
        <v>0</v>
      </c>
      <c r="AU25" s="90"/>
      <c r="AV25" s="90">
        <f>SUM(AV9,AV14,AV18)</f>
        <v>0</v>
      </c>
      <c r="AW25" s="90"/>
      <c r="AX25" s="90">
        <f>SUM(AX9,AX14,AX18)</f>
        <v>0</v>
      </c>
      <c r="AY25" s="90"/>
      <c r="AZ25" s="90">
        <f>SUM(AZ9,AZ14,AZ18)</f>
        <v>0</v>
      </c>
      <c r="BA25" s="90"/>
      <c r="BB25" s="90">
        <f>SUM(BB9,BB14,BB18)</f>
        <v>0</v>
      </c>
      <c r="BC25" s="90"/>
      <c r="BD25" s="90">
        <f>SUM(BD9,BD14,BD18)</f>
        <v>0</v>
      </c>
      <c r="BE25" s="64"/>
      <c r="BF25" s="63"/>
      <c r="BG25" s="6"/>
    </row>
    <row r="26" spans="1:237" s="3" customFormat="1" ht="12" customHeight="1" x14ac:dyDescent="0.25">
      <c r="B26" s="47" t="s">
        <v>8082</v>
      </c>
      <c r="C26" s="5">
        <v>2021</v>
      </c>
      <c r="D26" s="90">
        <f>SUM(D10,D19)</f>
        <v>0</v>
      </c>
      <c r="E26" s="90"/>
      <c r="F26" s="90">
        <f>SUM(F10,F19)</f>
        <v>0</v>
      </c>
      <c r="G26" s="90"/>
      <c r="H26" s="90">
        <f>SUM(H10,H19)</f>
        <v>0</v>
      </c>
      <c r="I26" s="90"/>
      <c r="J26" s="90">
        <f>SUM(J10,J19)</f>
        <v>0</v>
      </c>
      <c r="K26" s="90"/>
      <c r="L26" s="90">
        <f>SUM(L10,L19)</f>
        <v>26</v>
      </c>
      <c r="M26" s="90"/>
      <c r="N26" s="90">
        <f>SUM(N10,N19)</f>
        <v>0</v>
      </c>
      <c r="O26" s="90"/>
      <c r="P26" s="90">
        <f>SUM(P10,P19)</f>
        <v>0</v>
      </c>
      <c r="Q26" s="90"/>
      <c r="R26" s="90">
        <f>SUM(R10,R19)</f>
        <v>0</v>
      </c>
      <c r="S26" s="90"/>
      <c r="T26" s="90">
        <f>SUM(T10,T19)</f>
        <v>0</v>
      </c>
      <c r="U26" s="90"/>
      <c r="V26" s="90">
        <f>SUM(V10,V19)</f>
        <v>0</v>
      </c>
      <c r="W26" s="90"/>
      <c r="X26" s="90">
        <f>SUM(X10,X19)</f>
        <v>0</v>
      </c>
      <c r="Y26" s="90"/>
      <c r="Z26" s="90">
        <f>SUM(Z10,Z19)</f>
        <v>0</v>
      </c>
      <c r="AA26" s="90"/>
      <c r="AB26" s="90">
        <f>SUM(AB10,AB19)</f>
        <v>0</v>
      </c>
      <c r="AC26" s="90"/>
      <c r="AD26" s="90">
        <f>SUM(AD10,AD19)</f>
        <v>0</v>
      </c>
      <c r="AE26" s="90"/>
      <c r="AF26" s="90">
        <f>SUM(AF10,AF19)</f>
        <v>0</v>
      </c>
      <c r="AG26" s="90"/>
      <c r="AH26" s="90">
        <f>SUM(AH10,AH19)</f>
        <v>0</v>
      </c>
      <c r="AI26" s="90"/>
      <c r="AJ26" s="90">
        <f>SUM(AJ10,AJ19)</f>
        <v>0</v>
      </c>
      <c r="AK26" s="90"/>
      <c r="AL26" s="90">
        <f>SUM(AL10,AL19)</f>
        <v>0</v>
      </c>
      <c r="AM26" s="90"/>
      <c r="AN26" s="90">
        <f>SUM(AN10,AN19)</f>
        <v>0</v>
      </c>
      <c r="AO26" s="90"/>
      <c r="AP26" s="90">
        <f>SUM(AP10,AP19)</f>
        <v>0</v>
      </c>
      <c r="AQ26" s="90"/>
      <c r="AR26" s="90">
        <f>SUM(AR10,AR19)</f>
        <v>0</v>
      </c>
      <c r="AS26" s="90"/>
      <c r="AT26" s="90">
        <f>SUM(AT10,AT19)</f>
        <v>0</v>
      </c>
      <c r="AU26" s="90"/>
      <c r="AV26" s="90">
        <f>SUM(AV10,AV19)</f>
        <v>0</v>
      </c>
      <c r="AW26" s="90"/>
      <c r="AX26" s="90">
        <f>SUM(AX10,AX19)</f>
        <v>0</v>
      </c>
      <c r="AY26" s="90"/>
      <c r="AZ26" s="90">
        <f>SUM(AZ10,AZ19)</f>
        <v>0</v>
      </c>
      <c r="BA26" s="90"/>
      <c r="BB26" s="90">
        <f>SUM(BB10,BB19)</f>
        <v>0</v>
      </c>
      <c r="BC26" s="90"/>
      <c r="BD26" s="90">
        <f>SUM(BD10,BD19)</f>
        <v>0</v>
      </c>
      <c r="BE26" s="64"/>
      <c r="BF26" s="63"/>
      <c r="BG26" s="6"/>
    </row>
    <row r="27" spans="1:237" s="15" customFormat="1" ht="12" customHeight="1" thickBot="1" x14ac:dyDescent="0.3">
      <c r="A27" s="3"/>
      <c r="B27" s="47" t="s">
        <v>8082</v>
      </c>
      <c r="C27" s="23">
        <v>2022</v>
      </c>
      <c r="D27" s="90">
        <f>SUM(D15,D21)</f>
        <v>0</v>
      </c>
      <c r="E27" s="90"/>
      <c r="F27" s="90">
        <f>SUM(F15,F21)</f>
        <v>0</v>
      </c>
      <c r="G27" s="90"/>
      <c r="H27" s="90">
        <f t="shared" ref="H27:BD27" si="0">SUM(H15,H21)</f>
        <v>0</v>
      </c>
      <c r="I27" s="90"/>
      <c r="J27" s="90">
        <f t="shared" ref="J27" si="1">SUM(J15,J21)</f>
        <v>0</v>
      </c>
      <c r="K27" s="90"/>
      <c r="L27" s="90">
        <f t="shared" si="0"/>
        <v>131</v>
      </c>
      <c r="M27" s="90"/>
      <c r="N27" s="90">
        <f t="shared" si="0"/>
        <v>2</v>
      </c>
      <c r="O27" s="90"/>
      <c r="P27" s="90">
        <f t="shared" si="0"/>
        <v>0</v>
      </c>
      <c r="Q27" s="90"/>
      <c r="R27" s="90">
        <f t="shared" si="0"/>
        <v>0</v>
      </c>
      <c r="S27" s="90"/>
      <c r="T27" s="90">
        <f t="shared" si="0"/>
        <v>0</v>
      </c>
      <c r="U27" s="90"/>
      <c r="V27" s="90">
        <f t="shared" si="0"/>
        <v>0</v>
      </c>
      <c r="W27" s="90"/>
      <c r="X27" s="90">
        <f t="shared" si="0"/>
        <v>0</v>
      </c>
      <c r="Y27" s="90"/>
      <c r="Z27" s="90">
        <f t="shared" si="0"/>
        <v>0</v>
      </c>
      <c r="AA27" s="90"/>
      <c r="AB27" s="90">
        <f t="shared" si="0"/>
        <v>0</v>
      </c>
      <c r="AC27" s="90"/>
      <c r="AD27" s="90">
        <f t="shared" si="0"/>
        <v>0</v>
      </c>
      <c r="AE27" s="90"/>
      <c r="AF27" s="90">
        <f t="shared" si="0"/>
        <v>0</v>
      </c>
      <c r="AG27" s="90"/>
      <c r="AH27" s="90">
        <f t="shared" ref="AH27" si="2">SUM(AH15,AH21)</f>
        <v>0</v>
      </c>
      <c r="AI27" s="90"/>
      <c r="AJ27" s="90">
        <f t="shared" si="0"/>
        <v>0</v>
      </c>
      <c r="AK27" s="90"/>
      <c r="AL27" s="90">
        <f t="shared" si="0"/>
        <v>0</v>
      </c>
      <c r="AM27" s="90"/>
      <c r="AN27" s="90">
        <f t="shared" si="0"/>
        <v>0</v>
      </c>
      <c r="AO27" s="90"/>
      <c r="AP27" s="90">
        <f t="shared" si="0"/>
        <v>0</v>
      </c>
      <c r="AQ27" s="90"/>
      <c r="AR27" s="90">
        <f t="shared" ref="AR27" si="3">SUM(AR15,AR21)</f>
        <v>0</v>
      </c>
      <c r="AS27" s="90"/>
      <c r="AT27" s="90">
        <f t="shared" si="0"/>
        <v>0</v>
      </c>
      <c r="AU27" s="90"/>
      <c r="AV27" s="90">
        <f t="shared" si="0"/>
        <v>0</v>
      </c>
      <c r="AW27" s="90"/>
      <c r="AX27" s="90">
        <f t="shared" si="0"/>
        <v>0</v>
      </c>
      <c r="AY27" s="90"/>
      <c r="AZ27" s="90">
        <f t="shared" si="0"/>
        <v>0</v>
      </c>
      <c r="BA27" s="90"/>
      <c r="BB27" s="90">
        <f t="shared" si="0"/>
        <v>0</v>
      </c>
      <c r="BC27" s="90"/>
      <c r="BD27" s="90">
        <f t="shared" si="0"/>
        <v>0</v>
      </c>
      <c r="BE27" s="64"/>
      <c r="BF27" s="63"/>
      <c r="BG27" s="6"/>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row>
    <row r="28" spans="1:237" customFormat="1" x14ac:dyDescent="0.25">
      <c r="B28" s="48" t="s">
        <v>8083</v>
      </c>
      <c r="C28" s="8"/>
      <c r="D28" s="92"/>
      <c r="E28" s="92"/>
      <c r="F28" s="92"/>
      <c r="G28" s="92"/>
      <c r="H28" s="92"/>
      <c r="I28" s="92"/>
      <c r="J28" s="92"/>
      <c r="K28" s="92"/>
      <c r="L28" s="92"/>
      <c r="M28" s="92"/>
      <c r="N28" s="92"/>
      <c r="O28" s="92"/>
      <c r="P28" s="92"/>
      <c r="Q28" s="92"/>
      <c r="R28" s="92"/>
      <c r="S28" s="92"/>
      <c r="T28" s="92"/>
      <c r="U28" s="92"/>
      <c r="V28" s="92"/>
      <c r="W28" s="92"/>
      <c r="X28" s="92"/>
      <c r="Y28" s="92"/>
      <c r="Z28" s="92"/>
      <c r="AA28" s="92"/>
      <c r="AB28" s="93"/>
      <c r="AC28" s="92"/>
      <c r="AD28" s="93"/>
      <c r="AE28" s="92"/>
      <c r="AF28" s="93"/>
      <c r="AG28" s="93"/>
      <c r="AH28" s="92"/>
      <c r="AI28" s="92"/>
      <c r="AJ28" s="92"/>
      <c r="AK28" s="92"/>
      <c r="AL28" s="92"/>
      <c r="AM28" s="92"/>
      <c r="AN28" s="93"/>
      <c r="AO28" s="92"/>
      <c r="AP28" s="92"/>
      <c r="AQ28" s="92"/>
      <c r="AR28" s="92"/>
      <c r="AS28" s="92"/>
      <c r="AT28" s="92"/>
      <c r="AU28" s="92"/>
      <c r="AV28" s="92"/>
      <c r="AW28" s="92"/>
      <c r="AX28" s="92"/>
      <c r="AY28" s="92"/>
      <c r="AZ28" s="92"/>
      <c r="BA28" s="92"/>
      <c r="BB28" s="92"/>
      <c r="BC28" s="92"/>
      <c r="BD28" s="92"/>
      <c r="BE28" s="64"/>
      <c r="BF28" s="61"/>
    </row>
    <row r="29" spans="1:237" customFormat="1" ht="13.2" x14ac:dyDescent="0.25">
      <c r="B29" s="49" t="s">
        <v>8084</v>
      </c>
      <c r="C29" s="5"/>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62"/>
      <c r="BF29" s="63"/>
      <c r="BG29" s="6"/>
    </row>
    <row r="30" spans="1:237" s="3" customFormat="1" ht="12.75" customHeight="1" x14ac:dyDescent="0.25">
      <c r="B30" s="46" t="s">
        <v>8085</v>
      </c>
      <c r="C30" s="21">
        <v>2020</v>
      </c>
      <c r="D30" s="86" t="s">
        <v>433</v>
      </c>
      <c r="E30" s="86"/>
      <c r="F30" s="86" t="s">
        <v>434</v>
      </c>
      <c r="G30" s="86"/>
      <c r="H30" s="86" t="s">
        <v>435</v>
      </c>
      <c r="I30" s="86"/>
      <c r="J30" s="86" t="s">
        <v>436</v>
      </c>
      <c r="K30" s="86"/>
      <c r="L30" s="86" t="s">
        <v>437</v>
      </c>
      <c r="M30" s="86"/>
      <c r="N30" s="86" t="s">
        <v>438</v>
      </c>
      <c r="O30" s="86"/>
      <c r="P30" s="86" t="s">
        <v>439</v>
      </c>
      <c r="Q30" s="86"/>
      <c r="R30" s="86" t="s">
        <v>440</v>
      </c>
      <c r="S30" s="86"/>
      <c r="T30" s="86" t="s">
        <v>441</v>
      </c>
      <c r="U30" s="86"/>
      <c r="V30" s="86" t="s">
        <v>442</v>
      </c>
      <c r="W30" s="86"/>
      <c r="X30" s="86" t="s">
        <v>443</v>
      </c>
      <c r="Y30" s="86"/>
      <c r="Z30" s="86" t="s">
        <v>444</v>
      </c>
      <c r="AA30" s="86"/>
      <c r="AB30" s="86" t="s">
        <v>445</v>
      </c>
      <c r="AC30" s="86"/>
      <c r="AD30" s="86" t="s">
        <v>446</v>
      </c>
      <c r="AE30" s="86"/>
      <c r="AF30" s="86" t="s">
        <v>447</v>
      </c>
      <c r="AG30" s="86"/>
      <c r="AH30" s="86" t="s">
        <v>448</v>
      </c>
      <c r="AI30" s="86"/>
      <c r="AJ30" s="86" t="s">
        <v>449</v>
      </c>
      <c r="AK30" s="86"/>
      <c r="AL30" s="86" t="s">
        <v>450</v>
      </c>
      <c r="AM30" s="86"/>
      <c r="AN30" s="86" t="s">
        <v>451</v>
      </c>
      <c r="AO30" s="86"/>
      <c r="AP30" s="86" t="s">
        <v>452</v>
      </c>
      <c r="AQ30" s="86"/>
      <c r="AR30" s="86" t="s">
        <v>453</v>
      </c>
      <c r="AS30" s="86"/>
      <c r="AT30" s="86" t="s">
        <v>454</v>
      </c>
      <c r="AU30" s="86"/>
      <c r="AV30" s="86">
        <v>1</v>
      </c>
      <c r="AW30" s="86"/>
      <c r="AX30" s="86" t="s">
        <v>455</v>
      </c>
      <c r="AY30" s="86"/>
      <c r="AZ30" s="86" t="s">
        <v>456</v>
      </c>
      <c r="BA30" s="86"/>
      <c r="BB30" s="86" t="s">
        <v>457</v>
      </c>
      <c r="BC30" s="86"/>
      <c r="BD30" s="86" t="s">
        <v>458</v>
      </c>
      <c r="BE30" s="19" t="s">
        <v>459</v>
      </c>
      <c r="BF30" s="63"/>
      <c r="BG30" s="6"/>
    </row>
    <row r="31" spans="1:237" s="3" customFormat="1" ht="12.75" customHeight="1" x14ac:dyDescent="0.25">
      <c r="B31" s="46" t="s">
        <v>8086</v>
      </c>
      <c r="C31" s="21">
        <v>2019</v>
      </c>
      <c r="D31" s="86" t="s">
        <v>460</v>
      </c>
      <c r="E31" s="86"/>
      <c r="F31" s="86" t="s">
        <v>461</v>
      </c>
      <c r="G31" s="86"/>
      <c r="H31" s="86" t="s">
        <v>462</v>
      </c>
      <c r="I31" s="86"/>
      <c r="J31" s="86" t="s">
        <v>463</v>
      </c>
      <c r="K31" s="86"/>
      <c r="L31" s="86" t="s">
        <v>464</v>
      </c>
      <c r="M31" s="86"/>
      <c r="N31" s="86">
        <v>156</v>
      </c>
      <c r="O31" s="86"/>
      <c r="P31" s="86" t="s">
        <v>465</v>
      </c>
      <c r="Q31" s="86"/>
      <c r="R31" s="86" t="s">
        <v>466</v>
      </c>
      <c r="S31" s="86"/>
      <c r="T31" s="86" t="s">
        <v>467</v>
      </c>
      <c r="U31" s="86"/>
      <c r="V31" s="86" t="s">
        <v>468</v>
      </c>
      <c r="W31" s="86"/>
      <c r="X31" s="86" t="s">
        <v>469</v>
      </c>
      <c r="Y31" s="86"/>
      <c r="Z31" s="86" t="s">
        <v>470</v>
      </c>
      <c r="AA31" s="86"/>
      <c r="AB31" s="86" t="s">
        <v>471</v>
      </c>
      <c r="AC31" s="86"/>
      <c r="AD31" s="86" t="s">
        <v>472</v>
      </c>
      <c r="AE31" s="86"/>
      <c r="AF31" s="86" t="s">
        <v>473</v>
      </c>
      <c r="AG31" s="86"/>
      <c r="AH31" s="86" t="s">
        <v>474</v>
      </c>
      <c r="AI31" s="86"/>
      <c r="AJ31" s="86" t="s">
        <v>475</v>
      </c>
      <c r="AK31" s="86"/>
      <c r="AL31" s="86" t="s">
        <v>476</v>
      </c>
      <c r="AM31" s="86"/>
      <c r="AN31" s="86" t="s">
        <v>477</v>
      </c>
      <c r="AO31" s="86"/>
      <c r="AP31" s="86" t="s">
        <v>478</v>
      </c>
      <c r="AQ31" s="86"/>
      <c r="AR31" s="86" t="s">
        <v>479</v>
      </c>
      <c r="AS31" s="86"/>
      <c r="AT31" s="86" t="s">
        <v>480</v>
      </c>
      <c r="AU31" s="86"/>
      <c r="AV31" s="86" t="s">
        <v>481</v>
      </c>
      <c r="AW31" s="86"/>
      <c r="AX31" s="86" t="s">
        <v>482</v>
      </c>
      <c r="AY31" s="86"/>
      <c r="AZ31" s="86" t="s">
        <v>483</v>
      </c>
      <c r="BA31" s="86"/>
      <c r="BB31" s="86">
        <v>162</v>
      </c>
      <c r="BC31" s="86"/>
      <c r="BD31" s="86" t="s">
        <v>484</v>
      </c>
      <c r="BE31" s="19" t="s">
        <v>485</v>
      </c>
      <c r="BF31" s="63"/>
      <c r="BG31" s="6"/>
    </row>
    <row r="32" spans="1:237" s="3" customFormat="1" ht="12.75" customHeight="1" x14ac:dyDescent="0.25">
      <c r="B32" s="46"/>
      <c r="C32" s="21">
        <v>2021</v>
      </c>
      <c r="D32" s="86">
        <v>4368</v>
      </c>
      <c r="E32" s="86"/>
      <c r="F32" s="86" t="s">
        <v>486</v>
      </c>
      <c r="G32" s="86"/>
      <c r="H32" s="86" t="s">
        <v>487</v>
      </c>
      <c r="I32" s="86"/>
      <c r="J32" s="86" t="s">
        <v>488</v>
      </c>
      <c r="K32" s="86"/>
      <c r="L32" s="86" t="s">
        <v>489</v>
      </c>
      <c r="M32" s="86"/>
      <c r="N32" s="86">
        <v>155</v>
      </c>
      <c r="O32" s="86"/>
      <c r="P32" s="86" t="s">
        <v>490</v>
      </c>
      <c r="Q32" s="86"/>
      <c r="R32" s="86" t="s">
        <v>491</v>
      </c>
      <c r="S32" s="86"/>
      <c r="T32" s="86" t="s">
        <v>492</v>
      </c>
      <c r="U32" s="86"/>
      <c r="V32" s="86" t="s">
        <v>493</v>
      </c>
      <c r="W32" s="86"/>
      <c r="X32" s="86" t="s">
        <v>494</v>
      </c>
      <c r="Y32" s="86"/>
      <c r="Z32" s="86" t="s">
        <v>495</v>
      </c>
      <c r="AA32" s="86"/>
      <c r="AB32" s="86" t="s">
        <v>496</v>
      </c>
      <c r="AC32" s="86"/>
      <c r="AD32" s="86" t="s">
        <v>497</v>
      </c>
      <c r="AE32" s="86"/>
      <c r="AF32" s="86" t="s">
        <v>498</v>
      </c>
      <c r="AG32" s="86"/>
      <c r="AH32" s="86" t="s">
        <v>499</v>
      </c>
      <c r="AI32" s="86"/>
      <c r="AJ32" s="86" t="s">
        <v>500</v>
      </c>
      <c r="AK32" s="86"/>
      <c r="AL32" s="86" t="s">
        <v>501</v>
      </c>
      <c r="AM32" s="86"/>
      <c r="AN32" s="86" t="s">
        <v>502</v>
      </c>
      <c r="AO32" s="86"/>
      <c r="AP32" s="86" t="s">
        <v>503</v>
      </c>
      <c r="AQ32" s="86"/>
      <c r="AR32" s="86" t="s">
        <v>504</v>
      </c>
      <c r="AS32" s="86"/>
      <c r="AT32" s="86" t="s">
        <v>505</v>
      </c>
      <c r="AU32" s="86"/>
      <c r="AV32" s="86" t="s">
        <v>506</v>
      </c>
      <c r="AW32" s="86"/>
      <c r="AX32" s="86" t="s">
        <v>507</v>
      </c>
      <c r="AY32" s="86"/>
      <c r="AZ32" s="86" t="s">
        <v>508</v>
      </c>
      <c r="BA32" s="86"/>
      <c r="BB32" s="86">
        <v>162</v>
      </c>
      <c r="BC32" s="86"/>
      <c r="BD32" s="86" t="s">
        <v>509</v>
      </c>
      <c r="BE32" s="62"/>
      <c r="BF32" s="63"/>
      <c r="BG32" s="6"/>
    </row>
    <row r="33" spans="1:237" customFormat="1" ht="12.75" customHeight="1" x14ac:dyDescent="0.25">
      <c r="B33" s="46" t="s">
        <v>8087</v>
      </c>
      <c r="C33" s="21">
        <v>2018</v>
      </c>
      <c r="D33" s="86" t="s">
        <v>510</v>
      </c>
      <c r="E33" s="86"/>
      <c r="F33" s="86" t="s">
        <v>511</v>
      </c>
      <c r="G33" s="86"/>
      <c r="H33" s="86" t="s">
        <v>512</v>
      </c>
      <c r="I33" s="86"/>
      <c r="J33" s="86" t="s">
        <v>513</v>
      </c>
      <c r="K33" s="86"/>
      <c r="L33" s="86" t="s">
        <v>514</v>
      </c>
      <c r="M33" s="86"/>
      <c r="N33" s="86" t="s">
        <v>515</v>
      </c>
      <c r="O33" s="86"/>
      <c r="P33" s="86" t="s">
        <v>516</v>
      </c>
      <c r="Q33" s="86"/>
      <c r="R33" s="86">
        <v>150</v>
      </c>
      <c r="S33" s="86"/>
      <c r="T33" s="86" t="s">
        <v>517</v>
      </c>
      <c r="U33" s="86"/>
      <c r="V33" s="86" t="s">
        <v>518</v>
      </c>
      <c r="W33" s="86"/>
      <c r="X33" s="86" t="s">
        <v>519</v>
      </c>
      <c r="Y33" s="86"/>
      <c r="Z33" s="86" t="s">
        <v>520</v>
      </c>
      <c r="AA33" s="86"/>
      <c r="AB33" s="86" t="s">
        <v>521</v>
      </c>
      <c r="AC33" s="86"/>
      <c r="AD33" s="86" t="s">
        <v>522</v>
      </c>
      <c r="AE33" s="86"/>
      <c r="AF33" s="86" t="s">
        <v>523</v>
      </c>
      <c r="AG33" s="86"/>
      <c r="AH33" s="86" t="s">
        <v>524</v>
      </c>
      <c r="AI33" s="86"/>
      <c r="AJ33" s="86" t="s">
        <v>525</v>
      </c>
      <c r="AK33" s="86"/>
      <c r="AL33" s="86" t="s">
        <v>526</v>
      </c>
      <c r="AM33" s="86"/>
      <c r="AN33" s="86" t="s">
        <v>527</v>
      </c>
      <c r="AO33" s="86"/>
      <c r="AP33" s="86" t="s">
        <v>528</v>
      </c>
      <c r="AQ33" s="86"/>
      <c r="AR33" s="86" t="s">
        <v>529</v>
      </c>
      <c r="AS33" s="86"/>
      <c r="AT33" s="86" t="s">
        <v>530</v>
      </c>
      <c r="AU33" s="86"/>
      <c r="AV33" s="86" t="s">
        <v>531</v>
      </c>
      <c r="AW33" s="86"/>
      <c r="AX33" s="86" t="s">
        <v>532</v>
      </c>
      <c r="AY33" s="86"/>
      <c r="AZ33" s="86" t="s">
        <v>533</v>
      </c>
      <c r="BA33" s="86"/>
      <c r="BB33" s="86" t="s">
        <v>534</v>
      </c>
      <c r="BC33" s="86"/>
      <c r="BD33" s="86" t="s">
        <v>535</v>
      </c>
      <c r="BE33" s="62"/>
      <c r="BF33" s="63"/>
      <c r="BG33" s="6"/>
    </row>
    <row r="34" spans="1:237" customFormat="1" ht="12.75" customHeight="1" x14ac:dyDescent="0.25">
      <c r="B34" s="46"/>
      <c r="C34" s="21">
        <v>2019</v>
      </c>
      <c r="D34" s="86" t="s">
        <v>536</v>
      </c>
      <c r="E34" s="86"/>
      <c r="F34" s="86" t="s">
        <v>537</v>
      </c>
      <c r="G34" s="86"/>
      <c r="H34" s="86" t="s">
        <v>538</v>
      </c>
      <c r="I34" s="86"/>
      <c r="J34" s="86" t="s">
        <v>539</v>
      </c>
      <c r="K34" s="86"/>
      <c r="L34" s="86" t="s">
        <v>540</v>
      </c>
      <c r="M34" s="86"/>
      <c r="N34" s="86" t="s">
        <v>541</v>
      </c>
      <c r="O34" s="86"/>
      <c r="P34" s="86" t="s">
        <v>542</v>
      </c>
      <c r="Q34" s="86"/>
      <c r="R34" s="86" t="s">
        <v>543</v>
      </c>
      <c r="S34" s="86"/>
      <c r="T34" s="86" t="s">
        <v>544</v>
      </c>
      <c r="U34" s="86"/>
      <c r="V34" s="86" t="s">
        <v>545</v>
      </c>
      <c r="W34" s="86"/>
      <c r="X34" s="86" t="s">
        <v>546</v>
      </c>
      <c r="Y34" s="86"/>
      <c r="Z34" s="86" t="s">
        <v>547</v>
      </c>
      <c r="AA34" s="86"/>
      <c r="AB34" s="86" t="s">
        <v>548</v>
      </c>
      <c r="AC34" s="86"/>
      <c r="AD34" s="86" t="s">
        <v>549</v>
      </c>
      <c r="AE34" s="86"/>
      <c r="AF34" s="86" t="s">
        <v>550</v>
      </c>
      <c r="AG34" s="86"/>
      <c r="AH34" s="86" t="s">
        <v>551</v>
      </c>
      <c r="AI34" s="86"/>
      <c r="AJ34" s="86" t="s">
        <v>552</v>
      </c>
      <c r="AK34" s="86"/>
      <c r="AL34" s="86" t="s">
        <v>553</v>
      </c>
      <c r="AM34" s="86"/>
      <c r="AN34" s="86" t="s">
        <v>554</v>
      </c>
      <c r="AO34" s="86"/>
      <c r="AP34" s="86" t="s">
        <v>555</v>
      </c>
      <c r="AQ34" s="86"/>
      <c r="AR34" s="86" t="s">
        <v>556</v>
      </c>
      <c r="AS34" s="86"/>
      <c r="AT34" s="86" t="s">
        <v>557</v>
      </c>
      <c r="AU34" s="86"/>
      <c r="AV34" s="86" t="s">
        <v>558</v>
      </c>
      <c r="AW34" s="86"/>
      <c r="AX34" s="86">
        <v>5</v>
      </c>
      <c r="AY34" s="86"/>
      <c r="AZ34" s="86" t="s">
        <v>559</v>
      </c>
      <c r="BA34" s="86"/>
      <c r="BB34" s="86" t="s">
        <v>560</v>
      </c>
      <c r="BC34" s="86"/>
      <c r="BD34" s="86" t="s">
        <v>561</v>
      </c>
      <c r="BE34" s="62"/>
      <c r="BF34" s="63"/>
      <c r="BG34" s="6"/>
    </row>
    <row r="35" spans="1:237" customFormat="1" ht="12.75" customHeight="1" x14ac:dyDescent="0.25">
      <c r="B35" s="47" t="s">
        <v>8082</v>
      </c>
      <c r="C35" s="5">
        <v>2018</v>
      </c>
      <c r="D35" s="90">
        <f>SUM(D33)</f>
        <v>0</v>
      </c>
      <c r="E35" s="90"/>
      <c r="F35" s="90">
        <f>SUM(F33)</f>
        <v>0</v>
      </c>
      <c r="G35" s="90"/>
      <c r="H35" s="90">
        <f>SUM(H33)</f>
        <v>0</v>
      </c>
      <c r="I35" s="90"/>
      <c r="J35" s="90">
        <f>SUM(J33)</f>
        <v>0</v>
      </c>
      <c r="K35" s="90"/>
      <c r="L35" s="90">
        <f>SUM(L33)</f>
        <v>0</v>
      </c>
      <c r="M35" s="90"/>
      <c r="N35" s="90">
        <f>SUM(N33)</f>
        <v>0</v>
      </c>
      <c r="O35" s="90"/>
      <c r="P35" s="90">
        <f>SUM(P33)</f>
        <v>0</v>
      </c>
      <c r="Q35" s="90"/>
      <c r="R35" s="90">
        <f>SUM(R33)</f>
        <v>150</v>
      </c>
      <c r="S35" s="90"/>
      <c r="T35" s="90">
        <f>SUM(T33)</f>
        <v>0</v>
      </c>
      <c r="U35" s="90"/>
      <c r="V35" s="90">
        <f>SUM(V33)</f>
        <v>0</v>
      </c>
      <c r="W35" s="90"/>
      <c r="X35" s="90">
        <f>SUM(X33)</f>
        <v>0</v>
      </c>
      <c r="Y35" s="90"/>
      <c r="Z35" s="90">
        <f>SUM(Z33)</f>
        <v>0</v>
      </c>
      <c r="AA35" s="90"/>
      <c r="AB35" s="90">
        <f>SUM(AB33)</f>
        <v>0</v>
      </c>
      <c r="AC35" s="90"/>
      <c r="AD35" s="90">
        <f>SUM(AD33)</f>
        <v>0</v>
      </c>
      <c r="AE35" s="90"/>
      <c r="AF35" s="90">
        <f>SUM(AF33)</f>
        <v>0</v>
      </c>
      <c r="AG35" s="90"/>
      <c r="AH35" s="90">
        <f>SUM(AH33)</f>
        <v>0</v>
      </c>
      <c r="AI35" s="90"/>
      <c r="AJ35" s="90">
        <f>SUM(AJ33)</f>
        <v>0</v>
      </c>
      <c r="AK35" s="90"/>
      <c r="AL35" s="90">
        <f>SUM(AL33)</f>
        <v>0</v>
      </c>
      <c r="AM35" s="90"/>
      <c r="AN35" s="90">
        <f>SUM(AN33)</f>
        <v>0</v>
      </c>
      <c r="AO35" s="90"/>
      <c r="AP35" s="90">
        <f>SUM(AP33)</f>
        <v>0</v>
      </c>
      <c r="AQ35" s="90"/>
      <c r="AR35" s="90">
        <f>SUM(AR33)</f>
        <v>0</v>
      </c>
      <c r="AS35" s="90"/>
      <c r="AT35" s="90">
        <f>SUM(AT33)</f>
        <v>0</v>
      </c>
      <c r="AU35" s="90"/>
      <c r="AV35" s="90">
        <f>SUM(AV33)</f>
        <v>0</v>
      </c>
      <c r="AW35" s="90"/>
      <c r="AX35" s="90">
        <f>SUM(AX33)</f>
        <v>0</v>
      </c>
      <c r="AY35" s="90"/>
      <c r="AZ35" s="90">
        <f>SUM(AZ33)</f>
        <v>0</v>
      </c>
      <c r="BA35" s="90"/>
      <c r="BB35" s="90">
        <f>SUM(BB33)</f>
        <v>0</v>
      </c>
      <c r="BC35" s="90"/>
      <c r="BD35" s="90">
        <f>SUM(BD33)</f>
        <v>0</v>
      </c>
      <c r="BE35" s="64"/>
      <c r="BF35" s="63"/>
      <c r="BG35" s="6"/>
    </row>
    <row r="36" spans="1:237" customFormat="1" ht="12.75" customHeight="1" x14ac:dyDescent="0.25">
      <c r="B36" s="47" t="s">
        <v>8082</v>
      </c>
      <c r="C36" s="5">
        <v>2019</v>
      </c>
      <c r="D36" s="90">
        <f>SUM(D31,D34)</f>
        <v>0</v>
      </c>
      <c r="E36" s="90"/>
      <c r="F36" s="90">
        <f>SUM(F31,F34)</f>
        <v>0</v>
      </c>
      <c r="G36" s="90"/>
      <c r="H36" s="90">
        <f>SUM(H31,H34)</f>
        <v>0</v>
      </c>
      <c r="I36" s="90"/>
      <c r="J36" s="90">
        <f>SUM(J31,J34)</f>
        <v>0</v>
      </c>
      <c r="K36" s="90"/>
      <c r="L36" s="90">
        <f>SUM(L31,L34)</f>
        <v>0</v>
      </c>
      <c r="M36" s="91"/>
      <c r="N36" s="90">
        <f>SUM(N31,N34)</f>
        <v>156</v>
      </c>
      <c r="O36" s="90"/>
      <c r="P36" s="90">
        <f>SUM(P31,P34)</f>
        <v>0</v>
      </c>
      <c r="Q36" s="90"/>
      <c r="R36" s="90">
        <f>SUM(R31,R34)</f>
        <v>0</v>
      </c>
      <c r="S36" s="90"/>
      <c r="T36" s="90">
        <f>SUM(T31,T34)</f>
        <v>0</v>
      </c>
      <c r="U36" s="90"/>
      <c r="V36" s="90">
        <f>SUM(V31,V34)</f>
        <v>0</v>
      </c>
      <c r="W36" s="90"/>
      <c r="X36" s="90">
        <f>SUM(X31,X34)</f>
        <v>0</v>
      </c>
      <c r="Y36" s="90"/>
      <c r="Z36" s="90">
        <f>SUM(Z31,Z34)</f>
        <v>0</v>
      </c>
      <c r="AA36" s="90"/>
      <c r="AB36" s="90">
        <f>SUM(AB31,AB34)</f>
        <v>0</v>
      </c>
      <c r="AC36" s="90"/>
      <c r="AD36" s="90">
        <f>SUM(AD31,AD34)</f>
        <v>0</v>
      </c>
      <c r="AE36" s="90"/>
      <c r="AF36" s="90">
        <f>SUM(AF31,AF34)</f>
        <v>0</v>
      </c>
      <c r="AG36" s="90"/>
      <c r="AH36" s="90">
        <f>SUM(AH31,AH34)</f>
        <v>0</v>
      </c>
      <c r="AI36" s="90"/>
      <c r="AJ36" s="90">
        <f>SUM(AJ31,AJ34)</f>
        <v>0</v>
      </c>
      <c r="AK36" s="90"/>
      <c r="AL36" s="90">
        <f>SUM(AL31,AL34)</f>
        <v>0</v>
      </c>
      <c r="AM36" s="90"/>
      <c r="AN36" s="90">
        <f>SUM(AN31,AN34)</f>
        <v>0</v>
      </c>
      <c r="AO36" s="90"/>
      <c r="AP36" s="90">
        <f>SUM(AP31,AP34)</f>
        <v>0</v>
      </c>
      <c r="AQ36" s="90"/>
      <c r="AR36" s="90">
        <f>SUM(AR31,AR34)</f>
        <v>0</v>
      </c>
      <c r="AS36" s="90"/>
      <c r="AT36" s="90">
        <f>SUM(AT31,AT34)</f>
        <v>0</v>
      </c>
      <c r="AU36" s="90"/>
      <c r="AV36" s="90">
        <f>SUM(AV31,AV34)</f>
        <v>0</v>
      </c>
      <c r="AW36" s="90"/>
      <c r="AX36" s="90">
        <f>SUM(AX31,AX34)</f>
        <v>5</v>
      </c>
      <c r="AY36" s="90"/>
      <c r="AZ36" s="90">
        <f>SUM(AZ31,AZ34)</f>
        <v>0</v>
      </c>
      <c r="BA36" s="90"/>
      <c r="BB36" s="90">
        <f>SUM(BB31,BB34)</f>
        <v>162</v>
      </c>
      <c r="BC36" s="90"/>
      <c r="BD36" s="90">
        <f>SUM(BD31,BD34)</f>
        <v>0</v>
      </c>
      <c r="BE36" s="64"/>
      <c r="BF36" s="63"/>
      <c r="BG36" s="6"/>
    </row>
    <row r="37" spans="1:237" customFormat="1" ht="12.75" customHeight="1" x14ac:dyDescent="0.25">
      <c r="B37" s="47" t="s">
        <v>8082</v>
      </c>
      <c r="C37" s="5">
        <v>2020</v>
      </c>
      <c r="D37" s="90">
        <f>SUM(D30)</f>
        <v>0</v>
      </c>
      <c r="E37" s="90"/>
      <c r="F37" s="90">
        <f>SUM(F30)</f>
        <v>0</v>
      </c>
      <c r="G37" s="90"/>
      <c r="H37" s="90">
        <f>SUM(H30)</f>
        <v>0</v>
      </c>
      <c r="I37" s="90"/>
      <c r="J37" s="90">
        <f>SUM(J30)</f>
        <v>0</v>
      </c>
      <c r="K37" s="90"/>
      <c r="L37" s="90">
        <f>SUM(L30)</f>
        <v>0</v>
      </c>
      <c r="M37" s="90"/>
      <c r="N37" s="90">
        <f>SUM(N30)</f>
        <v>0</v>
      </c>
      <c r="O37" s="90"/>
      <c r="P37" s="90">
        <f>SUM(P30)</f>
        <v>0</v>
      </c>
      <c r="Q37" s="90"/>
      <c r="R37" s="90">
        <f>SUM(R30)</f>
        <v>0</v>
      </c>
      <c r="S37" s="90"/>
      <c r="T37" s="90">
        <f>SUM(T30)</f>
        <v>0</v>
      </c>
      <c r="U37" s="90"/>
      <c r="V37" s="90">
        <f>SUM(V30)</f>
        <v>0</v>
      </c>
      <c r="W37" s="90"/>
      <c r="X37" s="90">
        <f>SUM(X30)</f>
        <v>0</v>
      </c>
      <c r="Y37" s="90"/>
      <c r="Z37" s="90">
        <f>SUM(Z30)</f>
        <v>0</v>
      </c>
      <c r="AA37" s="90"/>
      <c r="AB37" s="90">
        <f>SUM(AB30)</f>
        <v>0</v>
      </c>
      <c r="AC37" s="90"/>
      <c r="AD37" s="90">
        <f>SUM(AD30)</f>
        <v>0</v>
      </c>
      <c r="AE37" s="90"/>
      <c r="AF37" s="90">
        <f>SUM(AF30)</f>
        <v>0</v>
      </c>
      <c r="AG37" s="90"/>
      <c r="AH37" s="90">
        <f>SUM(AH30)</f>
        <v>0</v>
      </c>
      <c r="AI37" s="90"/>
      <c r="AJ37" s="90">
        <f>SUM(AJ30)</f>
        <v>0</v>
      </c>
      <c r="AK37" s="90"/>
      <c r="AL37" s="90">
        <f>SUM(AL30)</f>
        <v>0</v>
      </c>
      <c r="AM37" s="90"/>
      <c r="AN37" s="90">
        <f>SUM(AN30)</f>
        <v>0</v>
      </c>
      <c r="AO37" s="90"/>
      <c r="AP37" s="90">
        <f>SUM(AP30)</f>
        <v>0</v>
      </c>
      <c r="AQ37" s="90"/>
      <c r="AR37" s="90">
        <f>SUM(AR30)</f>
        <v>0</v>
      </c>
      <c r="AS37" s="90"/>
      <c r="AT37" s="90">
        <f>SUM(AT30)</f>
        <v>0</v>
      </c>
      <c r="AU37" s="90"/>
      <c r="AV37" s="90">
        <f>SUM(AV30)</f>
        <v>1</v>
      </c>
      <c r="AW37" s="90"/>
      <c r="AX37" s="90">
        <f>SUM(AX30)</f>
        <v>0</v>
      </c>
      <c r="AY37" s="90"/>
      <c r="AZ37" s="90">
        <f>SUM(AZ30)</f>
        <v>0</v>
      </c>
      <c r="BA37" s="90"/>
      <c r="BB37" s="90">
        <f>SUM(BB30)</f>
        <v>0</v>
      </c>
      <c r="BC37" s="90"/>
      <c r="BD37" s="90">
        <f>SUM(BD30)</f>
        <v>0</v>
      </c>
      <c r="BE37" s="64"/>
      <c r="BF37" s="63"/>
      <c r="BG37" s="6"/>
    </row>
    <row r="38" spans="1:237" customFormat="1" ht="12.75" customHeight="1" x14ac:dyDescent="0.25">
      <c r="B38" s="47" t="s">
        <v>8082</v>
      </c>
      <c r="C38" s="5">
        <v>2021</v>
      </c>
      <c r="D38" s="90">
        <f>SUM(D32)</f>
        <v>4368</v>
      </c>
      <c r="E38" s="90"/>
      <c r="F38" s="90">
        <f>SUM(F32)</f>
        <v>0</v>
      </c>
      <c r="G38" s="90"/>
      <c r="H38" s="90">
        <f>SUM(H32)</f>
        <v>0</v>
      </c>
      <c r="I38" s="90"/>
      <c r="J38" s="90">
        <f>SUM(J32)</f>
        <v>0</v>
      </c>
      <c r="K38" s="90"/>
      <c r="L38" s="90">
        <f>SUM(L32)</f>
        <v>0</v>
      </c>
      <c r="M38" s="90"/>
      <c r="N38" s="90">
        <f>SUM(N32)</f>
        <v>155</v>
      </c>
      <c r="O38" s="90"/>
      <c r="P38" s="90">
        <f>SUM(P32)</f>
        <v>0</v>
      </c>
      <c r="Q38" s="90"/>
      <c r="R38" s="90">
        <f>SUM(R32)</f>
        <v>0</v>
      </c>
      <c r="S38" s="90"/>
      <c r="T38" s="90">
        <f>SUM(T32)</f>
        <v>0</v>
      </c>
      <c r="U38" s="90"/>
      <c r="V38" s="90">
        <f>SUM(V32)</f>
        <v>0</v>
      </c>
      <c r="W38" s="90"/>
      <c r="X38" s="90">
        <f>SUM(X32)</f>
        <v>0</v>
      </c>
      <c r="Y38" s="90"/>
      <c r="Z38" s="90">
        <f>SUM(Z32)</f>
        <v>0</v>
      </c>
      <c r="AA38" s="90"/>
      <c r="AB38" s="90">
        <f>SUM(AB32)</f>
        <v>0</v>
      </c>
      <c r="AC38" s="90"/>
      <c r="AD38" s="90">
        <f>SUM(AD32)</f>
        <v>0</v>
      </c>
      <c r="AE38" s="90"/>
      <c r="AF38" s="90">
        <f>SUM(AF32)</f>
        <v>0</v>
      </c>
      <c r="AG38" s="90"/>
      <c r="AH38" s="90">
        <f>SUM(AH32)</f>
        <v>0</v>
      </c>
      <c r="AI38" s="90"/>
      <c r="AJ38" s="90">
        <f>SUM(AJ32)</f>
        <v>0</v>
      </c>
      <c r="AK38" s="90"/>
      <c r="AL38" s="90">
        <f>SUM(AL32)</f>
        <v>0</v>
      </c>
      <c r="AM38" s="90"/>
      <c r="AN38" s="90">
        <f>SUM(AN32)</f>
        <v>0</v>
      </c>
      <c r="AO38" s="90"/>
      <c r="AP38" s="90">
        <f>SUM(AP32)</f>
        <v>0</v>
      </c>
      <c r="AQ38" s="90"/>
      <c r="AR38" s="90">
        <f>SUM(AR32)</f>
        <v>0</v>
      </c>
      <c r="AS38" s="90"/>
      <c r="AT38" s="90">
        <f>SUM(AT32)</f>
        <v>0</v>
      </c>
      <c r="AU38" s="90"/>
      <c r="AV38" s="90">
        <f>SUM(AV32)</f>
        <v>0</v>
      </c>
      <c r="AW38" s="90"/>
      <c r="AX38" s="90">
        <f>SUM(AX32)</f>
        <v>0</v>
      </c>
      <c r="AY38" s="90"/>
      <c r="AZ38" s="90">
        <f>SUM(AZ32)</f>
        <v>0</v>
      </c>
      <c r="BA38" s="90"/>
      <c r="BB38" s="90">
        <f>SUM(BB32)</f>
        <v>162</v>
      </c>
      <c r="BC38" s="90"/>
      <c r="BD38" s="90">
        <f>SUM(BD32)</f>
        <v>0</v>
      </c>
      <c r="BE38" s="64"/>
      <c r="BF38" s="63"/>
      <c r="BG38" s="6"/>
    </row>
    <row r="39" spans="1:237" s="16" customFormat="1" ht="12.75" customHeight="1" thickBot="1" x14ac:dyDescent="0.3">
      <c r="A39"/>
      <c r="B39" s="47" t="s">
        <v>8082</v>
      </c>
      <c r="C39" s="5">
        <v>2022</v>
      </c>
      <c r="D39" s="90">
        <v>0</v>
      </c>
      <c r="E39" s="90">
        <v>0</v>
      </c>
      <c r="F39" s="90">
        <v>0</v>
      </c>
      <c r="G39" s="90">
        <v>0</v>
      </c>
      <c r="H39" s="90">
        <v>0</v>
      </c>
      <c r="I39" s="90"/>
      <c r="J39" s="90">
        <v>0</v>
      </c>
      <c r="K39" s="90"/>
      <c r="L39" s="90">
        <v>0</v>
      </c>
      <c r="M39" s="90"/>
      <c r="N39" s="90">
        <v>0</v>
      </c>
      <c r="O39" s="90"/>
      <c r="P39" s="90">
        <v>0</v>
      </c>
      <c r="Q39" s="90"/>
      <c r="R39" s="90">
        <v>0</v>
      </c>
      <c r="S39" s="90"/>
      <c r="T39" s="90">
        <v>0</v>
      </c>
      <c r="U39" s="90"/>
      <c r="V39" s="90">
        <v>0</v>
      </c>
      <c r="W39" s="90"/>
      <c r="X39" s="90">
        <v>0</v>
      </c>
      <c r="Y39" s="90"/>
      <c r="Z39" s="90">
        <v>0</v>
      </c>
      <c r="AA39" s="90"/>
      <c r="AB39" s="90">
        <v>0</v>
      </c>
      <c r="AC39" s="90"/>
      <c r="AD39" s="90">
        <v>0</v>
      </c>
      <c r="AE39" s="90"/>
      <c r="AF39" s="90">
        <v>0</v>
      </c>
      <c r="AG39" s="90"/>
      <c r="AH39" s="90">
        <v>0</v>
      </c>
      <c r="AI39" s="90"/>
      <c r="AJ39" s="90">
        <v>0</v>
      </c>
      <c r="AK39" s="90"/>
      <c r="AL39" s="90">
        <v>0</v>
      </c>
      <c r="AM39" s="90"/>
      <c r="AN39" s="90">
        <v>0</v>
      </c>
      <c r="AO39" s="90"/>
      <c r="AP39" s="90">
        <v>0</v>
      </c>
      <c r="AQ39" s="90"/>
      <c r="AR39" s="90">
        <v>0</v>
      </c>
      <c r="AS39" s="90"/>
      <c r="AT39" s="90">
        <v>0</v>
      </c>
      <c r="AU39" s="90"/>
      <c r="AV39" s="90">
        <v>0</v>
      </c>
      <c r="AW39" s="90"/>
      <c r="AX39" s="90">
        <v>0</v>
      </c>
      <c r="AY39" s="90"/>
      <c r="AZ39" s="90">
        <v>0</v>
      </c>
      <c r="BA39" s="90"/>
      <c r="BB39" s="90">
        <v>0</v>
      </c>
      <c r="BC39" s="90"/>
      <c r="BD39" s="90">
        <v>0</v>
      </c>
      <c r="BE39" s="64"/>
      <c r="BF39" s="63"/>
      <c r="BG39" s="6"/>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row>
    <row r="40" spans="1:237" customFormat="1" ht="13.2" x14ac:dyDescent="0.25">
      <c r="B40" s="50" t="s">
        <v>8088</v>
      </c>
      <c r="C40" s="24"/>
      <c r="D40" s="94"/>
      <c r="E40" s="94"/>
      <c r="F40" s="94"/>
      <c r="G40" s="94"/>
      <c r="H40" s="94"/>
      <c r="I40" s="94"/>
      <c r="J40" s="94"/>
      <c r="K40" s="94"/>
      <c r="L40" s="94"/>
      <c r="M40" s="94"/>
      <c r="N40" s="94"/>
      <c r="O40" s="94"/>
      <c r="P40" s="95"/>
      <c r="Q40" s="94"/>
      <c r="R40" s="94"/>
      <c r="S40" s="94"/>
      <c r="T40" s="94"/>
      <c r="U40" s="94"/>
      <c r="V40" s="94"/>
      <c r="W40" s="94"/>
      <c r="X40" s="94"/>
      <c r="Y40" s="94"/>
      <c r="Z40" s="94"/>
      <c r="AA40" s="94"/>
      <c r="AB40" s="95"/>
      <c r="AC40" s="94"/>
      <c r="AD40" s="95"/>
      <c r="AE40" s="94"/>
      <c r="AF40" s="95"/>
      <c r="AG40" s="95"/>
      <c r="AH40" s="94"/>
      <c r="AI40" s="94"/>
      <c r="AJ40" s="94"/>
      <c r="AK40" s="94"/>
      <c r="AL40" s="94"/>
      <c r="AM40" s="94"/>
      <c r="AN40" s="95"/>
      <c r="AO40" s="94"/>
      <c r="AP40" s="94"/>
      <c r="AQ40" s="94"/>
      <c r="AR40" s="94"/>
      <c r="AS40" s="94"/>
      <c r="AT40" s="94"/>
      <c r="AU40" s="94"/>
      <c r="AV40" s="94"/>
      <c r="AW40" s="94"/>
      <c r="AX40" s="94"/>
      <c r="AY40" s="94"/>
      <c r="AZ40" s="94"/>
      <c r="BA40" s="94"/>
      <c r="BB40" s="94"/>
      <c r="BC40" s="94"/>
      <c r="BD40" s="94"/>
      <c r="BE40" s="65"/>
      <c r="BF40" s="61"/>
    </row>
    <row r="41" spans="1:237" customFormat="1" ht="13.2" x14ac:dyDescent="0.25">
      <c r="B41" s="46" t="s">
        <v>8089</v>
      </c>
      <c r="C41" s="21">
        <v>2018</v>
      </c>
      <c r="D41" s="96" t="s">
        <v>562</v>
      </c>
      <c r="E41" s="96"/>
      <c r="F41" s="96" t="s">
        <v>563</v>
      </c>
      <c r="G41" s="96"/>
      <c r="H41" s="96" t="s">
        <v>564</v>
      </c>
      <c r="I41" s="96"/>
      <c r="J41" s="96" t="s">
        <v>565</v>
      </c>
      <c r="K41" s="96"/>
      <c r="L41" s="96" t="s">
        <v>566</v>
      </c>
      <c r="M41" s="86"/>
      <c r="N41" s="97" t="s">
        <v>567</v>
      </c>
      <c r="O41" s="98" t="s">
        <v>2</v>
      </c>
      <c r="P41" s="96" t="s">
        <v>568</v>
      </c>
      <c r="Q41" s="96"/>
      <c r="R41" s="96" t="s">
        <v>569</v>
      </c>
      <c r="S41" s="96"/>
      <c r="T41" s="96" t="s">
        <v>570</v>
      </c>
      <c r="U41" s="96"/>
      <c r="V41" s="96" t="s">
        <v>571</v>
      </c>
      <c r="W41" s="96"/>
      <c r="X41" s="96" t="s">
        <v>572</v>
      </c>
      <c r="Y41" s="96"/>
      <c r="Z41" s="96" t="s">
        <v>573</v>
      </c>
      <c r="AA41" s="96"/>
      <c r="AB41" s="96" t="s">
        <v>574</v>
      </c>
      <c r="AC41" s="96"/>
      <c r="AD41" s="96" t="s">
        <v>575</v>
      </c>
      <c r="AE41" s="96"/>
      <c r="AF41" s="96" t="s">
        <v>576</v>
      </c>
      <c r="AG41" s="96"/>
      <c r="AH41" s="96" t="s">
        <v>577</v>
      </c>
      <c r="AI41" s="96"/>
      <c r="AJ41" s="96" t="s">
        <v>578</v>
      </c>
      <c r="AK41" s="96"/>
      <c r="AL41" s="96" t="s">
        <v>579</v>
      </c>
      <c r="AM41" s="96"/>
      <c r="AN41" s="96" t="s">
        <v>580</v>
      </c>
      <c r="AO41" s="96"/>
      <c r="AP41" s="96" t="s">
        <v>581</v>
      </c>
      <c r="AQ41" s="96"/>
      <c r="AR41" s="96" t="s">
        <v>582</v>
      </c>
      <c r="AS41" s="96"/>
      <c r="AT41" s="96" t="s">
        <v>583</v>
      </c>
      <c r="AU41" s="96"/>
      <c r="AV41" s="96" t="s">
        <v>584</v>
      </c>
      <c r="AW41" s="96"/>
      <c r="AX41" s="96" t="s">
        <v>585</v>
      </c>
      <c r="AY41" s="96"/>
      <c r="AZ41" s="96" t="s">
        <v>586</v>
      </c>
      <c r="BA41" s="96"/>
      <c r="BB41" s="96" t="s">
        <v>587</v>
      </c>
      <c r="BC41" s="99" t="s">
        <v>588</v>
      </c>
      <c r="BD41" s="96" t="s">
        <v>589</v>
      </c>
      <c r="BE41" s="65"/>
      <c r="BF41" s="63"/>
      <c r="BG41" s="6"/>
    </row>
    <row r="42" spans="1:237" customFormat="1" ht="13.2" x14ac:dyDescent="0.25">
      <c r="B42" s="46"/>
      <c r="C42" s="21">
        <v>2019</v>
      </c>
      <c r="D42" s="86" t="s">
        <v>590</v>
      </c>
      <c r="E42" s="86"/>
      <c r="F42" s="86" t="s">
        <v>591</v>
      </c>
      <c r="G42" s="86"/>
      <c r="H42" s="86" t="s">
        <v>592</v>
      </c>
      <c r="I42" s="86"/>
      <c r="J42" s="96" t="s">
        <v>593</v>
      </c>
      <c r="K42" s="86"/>
      <c r="L42" s="86">
        <v>750</v>
      </c>
      <c r="M42" s="86"/>
      <c r="N42" s="86" t="s">
        <v>594</v>
      </c>
      <c r="O42" s="98" t="s">
        <v>595</v>
      </c>
      <c r="P42" s="86" t="s">
        <v>596</v>
      </c>
      <c r="Q42" s="86"/>
      <c r="R42" s="86" t="s">
        <v>597</v>
      </c>
      <c r="S42" s="86"/>
      <c r="T42" s="86" t="s">
        <v>598</v>
      </c>
      <c r="U42" s="86"/>
      <c r="V42" s="86" t="s">
        <v>599</v>
      </c>
      <c r="W42" s="86"/>
      <c r="X42" s="86" t="s">
        <v>600</v>
      </c>
      <c r="Y42" s="86"/>
      <c r="Z42" s="86" t="s">
        <v>601</v>
      </c>
      <c r="AA42" s="86"/>
      <c r="AB42" s="86" t="s">
        <v>602</v>
      </c>
      <c r="AC42" s="86"/>
      <c r="AD42" s="86" t="s">
        <v>603</v>
      </c>
      <c r="AE42" s="86"/>
      <c r="AF42" s="86" t="s">
        <v>604</v>
      </c>
      <c r="AG42" s="86"/>
      <c r="AH42" s="96" t="s">
        <v>605</v>
      </c>
      <c r="AI42" s="86"/>
      <c r="AJ42" s="86" t="s">
        <v>606</v>
      </c>
      <c r="AK42" s="86"/>
      <c r="AL42" s="86" t="s">
        <v>607</v>
      </c>
      <c r="AM42" s="86"/>
      <c r="AN42" s="86" t="s">
        <v>608</v>
      </c>
      <c r="AO42" s="86"/>
      <c r="AP42" s="86" t="s">
        <v>609</v>
      </c>
      <c r="AQ42" s="86"/>
      <c r="AR42" s="96" t="s">
        <v>610</v>
      </c>
      <c r="AS42" s="86"/>
      <c r="AT42" s="86" t="s">
        <v>611</v>
      </c>
      <c r="AU42" s="86"/>
      <c r="AV42" s="86">
        <v>7</v>
      </c>
      <c r="AW42" s="86"/>
      <c r="AX42" s="86" t="s">
        <v>612</v>
      </c>
      <c r="AY42" s="86"/>
      <c r="AZ42" s="86" t="s">
        <v>613</v>
      </c>
      <c r="BA42" s="86"/>
      <c r="BB42" s="100" t="s">
        <v>614</v>
      </c>
      <c r="BC42" s="99"/>
      <c r="BD42" s="86" t="s">
        <v>615</v>
      </c>
      <c r="BE42" s="65"/>
      <c r="BF42" s="63"/>
      <c r="BG42" s="6"/>
    </row>
    <row r="43" spans="1:237" customFormat="1" ht="13.2" x14ac:dyDescent="0.25">
      <c r="B43" s="46"/>
      <c r="C43" s="21">
        <v>2020</v>
      </c>
      <c r="D43" s="86" t="s">
        <v>616</v>
      </c>
      <c r="E43" s="86"/>
      <c r="F43" s="86">
        <v>1</v>
      </c>
      <c r="G43" s="86"/>
      <c r="H43" s="86" t="s">
        <v>617</v>
      </c>
      <c r="I43" s="86"/>
      <c r="J43" s="96" t="s">
        <v>618</v>
      </c>
      <c r="K43" s="86"/>
      <c r="L43" s="86">
        <v>14</v>
      </c>
      <c r="M43" s="86"/>
      <c r="N43" s="86" t="s">
        <v>619</v>
      </c>
      <c r="O43" s="86"/>
      <c r="P43" s="86" t="s">
        <v>620</v>
      </c>
      <c r="Q43" s="86"/>
      <c r="R43" s="86" t="s">
        <v>621</v>
      </c>
      <c r="S43" s="86"/>
      <c r="T43" s="86" t="s">
        <v>622</v>
      </c>
      <c r="U43" s="86"/>
      <c r="V43" s="86" t="s">
        <v>623</v>
      </c>
      <c r="W43" s="86"/>
      <c r="X43" s="86" t="s">
        <v>624</v>
      </c>
      <c r="Y43" s="86"/>
      <c r="Z43" s="86" t="s">
        <v>625</v>
      </c>
      <c r="AA43" s="86"/>
      <c r="AB43" s="86" t="s">
        <v>626</v>
      </c>
      <c r="AC43" s="86"/>
      <c r="AD43" s="86" t="s">
        <v>627</v>
      </c>
      <c r="AE43" s="86"/>
      <c r="AF43" s="86" t="s">
        <v>628</v>
      </c>
      <c r="AG43" s="86"/>
      <c r="AH43" s="96" t="s">
        <v>629</v>
      </c>
      <c r="AI43" s="86"/>
      <c r="AJ43" s="86" t="s">
        <v>630</v>
      </c>
      <c r="AK43" s="86"/>
      <c r="AL43" s="86" t="s">
        <v>631</v>
      </c>
      <c r="AM43" s="86"/>
      <c r="AN43" s="86" t="s">
        <v>632</v>
      </c>
      <c r="AO43" s="86"/>
      <c r="AP43" s="86" t="s">
        <v>633</v>
      </c>
      <c r="AQ43" s="86"/>
      <c r="AR43" s="96" t="s">
        <v>634</v>
      </c>
      <c r="AS43" s="86"/>
      <c r="AT43" s="86" t="s">
        <v>635</v>
      </c>
      <c r="AU43" s="86"/>
      <c r="AV43" s="86" t="s">
        <v>636</v>
      </c>
      <c r="AW43" s="86"/>
      <c r="AX43" s="86" t="s">
        <v>637</v>
      </c>
      <c r="AY43" s="86"/>
      <c r="AZ43" s="86" t="s">
        <v>638</v>
      </c>
      <c r="BA43" s="86"/>
      <c r="BB43" s="86" t="s">
        <v>639</v>
      </c>
      <c r="BC43" s="86"/>
      <c r="BD43" s="86">
        <v>1</v>
      </c>
      <c r="BE43" s="65"/>
      <c r="BF43" s="63"/>
      <c r="BG43" s="6"/>
    </row>
    <row r="44" spans="1:237" s="2" customFormat="1" ht="13.2" x14ac:dyDescent="0.25">
      <c r="A44"/>
      <c r="B44" s="46"/>
      <c r="C44" s="22">
        <v>2022</v>
      </c>
      <c r="D44" s="86" t="s">
        <v>640</v>
      </c>
      <c r="E44" s="86"/>
      <c r="F44" s="86" t="s">
        <v>641</v>
      </c>
      <c r="G44" s="86"/>
      <c r="H44" s="86" t="s">
        <v>642</v>
      </c>
      <c r="I44" s="86"/>
      <c r="J44" s="86" t="s">
        <v>643</v>
      </c>
      <c r="K44" s="86"/>
      <c r="L44" s="86" t="s">
        <v>644</v>
      </c>
      <c r="M44" s="86"/>
      <c r="N44" s="86" t="s">
        <v>645</v>
      </c>
      <c r="O44" s="86"/>
      <c r="P44" s="86" t="s">
        <v>646</v>
      </c>
      <c r="Q44" s="86"/>
      <c r="R44" s="86" t="s">
        <v>647</v>
      </c>
      <c r="S44" s="86"/>
      <c r="T44" s="86" t="s">
        <v>648</v>
      </c>
      <c r="U44" s="86"/>
      <c r="V44" s="86" t="s">
        <v>649</v>
      </c>
      <c r="W44" s="86"/>
      <c r="X44" s="86" t="s">
        <v>650</v>
      </c>
      <c r="Y44" s="86"/>
      <c r="Z44" s="86" t="s">
        <v>651</v>
      </c>
      <c r="AA44" s="86"/>
      <c r="AB44" s="86" t="s">
        <v>652</v>
      </c>
      <c r="AC44" s="86"/>
      <c r="AD44" s="86" t="s">
        <v>653</v>
      </c>
      <c r="AE44" s="86"/>
      <c r="AF44" s="86" t="s">
        <v>654</v>
      </c>
      <c r="AG44" s="86"/>
      <c r="AH44" s="86" t="s">
        <v>655</v>
      </c>
      <c r="AI44" s="86"/>
      <c r="AJ44" s="86" t="s">
        <v>656</v>
      </c>
      <c r="AK44" s="86"/>
      <c r="AL44" s="86" t="s">
        <v>657</v>
      </c>
      <c r="AM44" s="86"/>
      <c r="AN44" s="86" t="s">
        <v>658</v>
      </c>
      <c r="AO44" s="86"/>
      <c r="AP44" s="86" t="s">
        <v>659</v>
      </c>
      <c r="AQ44" s="86"/>
      <c r="AR44" s="86" t="s">
        <v>660</v>
      </c>
      <c r="AS44" s="86"/>
      <c r="AT44" s="86" t="s">
        <v>661</v>
      </c>
      <c r="AU44" s="86"/>
      <c r="AV44" s="86" t="s">
        <v>662</v>
      </c>
      <c r="AW44" s="86"/>
      <c r="AX44" s="86" t="s">
        <v>663</v>
      </c>
      <c r="AY44" s="86"/>
      <c r="AZ44" s="86" t="s">
        <v>664</v>
      </c>
      <c r="BA44" s="86"/>
      <c r="BB44" s="86" t="s">
        <v>665</v>
      </c>
      <c r="BC44" s="86"/>
      <c r="BD44" s="86" t="s">
        <v>666</v>
      </c>
      <c r="BE44" s="65"/>
      <c r="BF44" s="63"/>
      <c r="BG44" s="6"/>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row>
    <row r="45" spans="1:237" customFormat="1" ht="13.2" x14ac:dyDescent="0.25">
      <c r="B45" s="46" t="s">
        <v>8090</v>
      </c>
      <c r="C45" s="21">
        <v>2018</v>
      </c>
      <c r="D45" s="86">
        <v>133</v>
      </c>
      <c r="E45" s="86"/>
      <c r="F45" s="86" t="s">
        <v>667</v>
      </c>
      <c r="G45" s="86"/>
      <c r="H45" s="86" t="s">
        <v>668</v>
      </c>
      <c r="I45" s="86"/>
      <c r="J45" s="96" t="s">
        <v>669</v>
      </c>
      <c r="K45" s="86"/>
      <c r="L45" s="86" t="s">
        <v>670</v>
      </c>
      <c r="M45" s="86"/>
      <c r="N45" s="86" t="s">
        <v>671</v>
      </c>
      <c r="O45" s="86"/>
      <c r="P45" s="86" t="s">
        <v>672</v>
      </c>
      <c r="Q45" s="86"/>
      <c r="R45" s="86" t="s">
        <v>673</v>
      </c>
      <c r="S45" s="86"/>
      <c r="T45" s="86" t="s">
        <v>674</v>
      </c>
      <c r="U45" s="86"/>
      <c r="V45" s="86" t="s">
        <v>675</v>
      </c>
      <c r="W45" s="86"/>
      <c r="X45" s="86" t="s">
        <v>676</v>
      </c>
      <c r="Y45" s="86"/>
      <c r="Z45" s="86" t="s">
        <v>677</v>
      </c>
      <c r="AA45" s="86"/>
      <c r="AB45" s="86" t="s">
        <v>678</v>
      </c>
      <c r="AC45" s="86"/>
      <c r="AD45" s="86" t="s">
        <v>679</v>
      </c>
      <c r="AE45" s="86"/>
      <c r="AF45" s="86" t="s">
        <v>680</v>
      </c>
      <c r="AG45" s="86"/>
      <c r="AH45" s="96" t="s">
        <v>681</v>
      </c>
      <c r="AI45" s="86"/>
      <c r="AJ45" s="86" t="s">
        <v>682</v>
      </c>
      <c r="AK45" s="86"/>
      <c r="AL45" s="86">
        <v>1342</v>
      </c>
      <c r="AM45" s="86"/>
      <c r="AN45" s="86" t="s">
        <v>683</v>
      </c>
      <c r="AO45" s="86"/>
      <c r="AP45" s="86" t="s">
        <v>684</v>
      </c>
      <c r="AQ45" s="86"/>
      <c r="AR45" s="96" t="s">
        <v>685</v>
      </c>
      <c r="AS45" s="86"/>
      <c r="AT45" s="86">
        <v>19015</v>
      </c>
      <c r="AU45" s="86"/>
      <c r="AV45" s="86" t="s">
        <v>686</v>
      </c>
      <c r="AW45" s="86"/>
      <c r="AX45" s="86" t="s">
        <v>687</v>
      </c>
      <c r="AY45" s="86"/>
      <c r="AZ45" s="86" t="s">
        <v>688</v>
      </c>
      <c r="BA45" s="86"/>
      <c r="BB45" s="86" t="s">
        <v>689</v>
      </c>
      <c r="BC45" s="86"/>
      <c r="BD45" s="86" t="s">
        <v>690</v>
      </c>
      <c r="BE45" s="65"/>
      <c r="BF45" s="63"/>
      <c r="BG45" s="6"/>
    </row>
    <row r="46" spans="1:237" customFormat="1" ht="13.2" x14ac:dyDescent="0.25">
      <c r="B46" s="46"/>
      <c r="C46" s="21">
        <v>2019</v>
      </c>
      <c r="D46" s="86">
        <v>15</v>
      </c>
      <c r="E46" s="86"/>
      <c r="F46" s="86" t="s">
        <v>691</v>
      </c>
      <c r="G46" s="86"/>
      <c r="H46" s="86">
        <v>4</v>
      </c>
      <c r="I46" s="86"/>
      <c r="J46" s="96" t="s">
        <v>692</v>
      </c>
      <c r="K46" s="86"/>
      <c r="L46" s="86" t="s">
        <v>693</v>
      </c>
      <c r="M46" s="86"/>
      <c r="N46" s="86" t="s">
        <v>694</v>
      </c>
      <c r="O46" s="86"/>
      <c r="P46" s="86" t="s">
        <v>695</v>
      </c>
      <c r="Q46" s="86"/>
      <c r="R46" s="86" t="s">
        <v>696</v>
      </c>
      <c r="S46" s="86"/>
      <c r="T46" s="86" t="s">
        <v>697</v>
      </c>
      <c r="U46" s="86"/>
      <c r="V46" s="86" t="s">
        <v>698</v>
      </c>
      <c r="W46" s="86"/>
      <c r="X46" s="86" t="s">
        <v>699</v>
      </c>
      <c r="Y46" s="86"/>
      <c r="Z46" s="86" t="s">
        <v>700</v>
      </c>
      <c r="AA46" s="86"/>
      <c r="AB46" s="86" t="s">
        <v>701</v>
      </c>
      <c r="AC46" s="86"/>
      <c r="AD46" s="86" t="s">
        <v>702</v>
      </c>
      <c r="AE46" s="86"/>
      <c r="AF46" s="86" t="s">
        <v>703</v>
      </c>
      <c r="AG46" s="86"/>
      <c r="AH46" s="96" t="s">
        <v>704</v>
      </c>
      <c r="AI46" s="86"/>
      <c r="AJ46" s="86" t="s">
        <v>705</v>
      </c>
      <c r="AK46" s="86"/>
      <c r="AL46" s="86">
        <v>3505</v>
      </c>
      <c r="AM46" s="86"/>
      <c r="AN46" s="86" t="s">
        <v>706</v>
      </c>
      <c r="AO46" s="86"/>
      <c r="AP46" s="86" t="s">
        <v>707</v>
      </c>
      <c r="AQ46" s="86"/>
      <c r="AR46" s="96" t="s">
        <v>708</v>
      </c>
      <c r="AS46" s="86"/>
      <c r="AT46" s="86">
        <v>2753</v>
      </c>
      <c r="AU46" s="86"/>
      <c r="AV46" s="86" t="s">
        <v>709</v>
      </c>
      <c r="AW46" s="86"/>
      <c r="AX46" s="86" t="s">
        <v>710</v>
      </c>
      <c r="AY46" s="86"/>
      <c r="AZ46" s="86" t="s">
        <v>711</v>
      </c>
      <c r="BA46" s="86"/>
      <c r="BB46" s="86" t="s">
        <v>712</v>
      </c>
      <c r="BC46" s="86"/>
      <c r="BD46" s="86" t="s">
        <v>713</v>
      </c>
      <c r="BE46" s="65"/>
      <c r="BF46" s="63"/>
      <c r="BG46" s="6"/>
    </row>
    <row r="47" spans="1:237" customFormat="1" ht="13.2" x14ac:dyDescent="0.25">
      <c r="B47" s="46"/>
      <c r="C47" s="21">
        <v>2020</v>
      </c>
      <c r="D47" s="86">
        <v>734</v>
      </c>
      <c r="E47" s="86"/>
      <c r="F47" s="86" t="s">
        <v>714</v>
      </c>
      <c r="G47" s="86"/>
      <c r="H47" s="86">
        <v>104</v>
      </c>
      <c r="I47" s="86"/>
      <c r="J47" s="96" t="s">
        <v>715</v>
      </c>
      <c r="K47" s="86"/>
      <c r="L47" s="86" t="s">
        <v>716</v>
      </c>
      <c r="M47" s="86"/>
      <c r="N47" s="86" t="s">
        <v>717</v>
      </c>
      <c r="O47" s="86"/>
      <c r="P47" s="86" t="s">
        <v>718</v>
      </c>
      <c r="Q47" s="86"/>
      <c r="R47" s="86" t="s">
        <v>719</v>
      </c>
      <c r="S47" s="86"/>
      <c r="T47" s="86" t="s">
        <v>720</v>
      </c>
      <c r="U47" s="86"/>
      <c r="V47" s="86" t="s">
        <v>721</v>
      </c>
      <c r="W47" s="86"/>
      <c r="X47" s="86" t="s">
        <v>722</v>
      </c>
      <c r="Y47" s="86"/>
      <c r="Z47" s="86" t="s">
        <v>723</v>
      </c>
      <c r="AA47" s="86"/>
      <c r="AB47" s="86" t="s">
        <v>724</v>
      </c>
      <c r="AC47" s="86"/>
      <c r="AD47" s="86" t="s">
        <v>725</v>
      </c>
      <c r="AE47" s="86"/>
      <c r="AF47" s="86" t="s">
        <v>726</v>
      </c>
      <c r="AG47" s="86"/>
      <c r="AH47" s="96" t="s">
        <v>727</v>
      </c>
      <c r="AI47" s="86"/>
      <c r="AJ47" s="86" t="s">
        <v>728</v>
      </c>
      <c r="AK47" s="86"/>
      <c r="AL47" s="86">
        <v>571</v>
      </c>
      <c r="AM47" s="86"/>
      <c r="AN47" s="86" t="s">
        <v>729</v>
      </c>
      <c r="AO47" s="86"/>
      <c r="AP47" s="86" t="s">
        <v>730</v>
      </c>
      <c r="AQ47" s="86"/>
      <c r="AR47" s="96" t="s">
        <v>731</v>
      </c>
      <c r="AS47" s="86"/>
      <c r="AT47" s="86">
        <v>11089</v>
      </c>
      <c r="AU47" s="86"/>
      <c r="AV47" s="86" t="s">
        <v>732</v>
      </c>
      <c r="AW47" s="86"/>
      <c r="AX47" s="86" t="s">
        <v>733</v>
      </c>
      <c r="AY47" s="86"/>
      <c r="AZ47" s="86" t="s">
        <v>734</v>
      </c>
      <c r="BA47" s="86"/>
      <c r="BB47" s="86" t="s">
        <v>735</v>
      </c>
      <c r="BC47" s="86"/>
      <c r="BD47" s="86" t="s">
        <v>736</v>
      </c>
      <c r="BE47" s="65"/>
      <c r="BF47" s="63"/>
      <c r="BG47" s="6"/>
    </row>
    <row r="48" spans="1:237" customFormat="1" ht="13.2" x14ac:dyDescent="0.25">
      <c r="B48" s="46"/>
      <c r="C48" s="21">
        <v>2021</v>
      </c>
      <c r="D48" s="86" t="s">
        <v>737</v>
      </c>
      <c r="E48" s="86"/>
      <c r="F48" s="86" t="s">
        <v>738</v>
      </c>
      <c r="G48" s="86"/>
      <c r="H48" s="86">
        <v>7</v>
      </c>
      <c r="I48" s="86"/>
      <c r="J48" s="96" t="s">
        <v>739</v>
      </c>
      <c r="K48" s="86"/>
      <c r="L48" s="86" t="s">
        <v>740</v>
      </c>
      <c r="M48" s="101"/>
      <c r="N48" s="86" t="s">
        <v>741</v>
      </c>
      <c r="O48" s="86"/>
      <c r="P48" s="86" t="s">
        <v>742</v>
      </c>
      <c r="Q48" s="86"/>
      <c r="R48" s="86" t="s">
        <v>743</v>
      </c>
      <c r="S48" s="86"/>
      <c r="T48" s="86" t="s">
        <v>744</v>
      </c>
      <c r="U48" s="86"/>
      <c r="V48" s="86" t="s">
        <v>745</v>
      </c>
      <c r="W48" s="86"/>
      <c r="X48" s="86" t="s">
        <v>746</v>
      </c>
      <c r="Y48" s="86"/>
      <c r="Z48" s="86" t="s">
        <v>747</v>
      </c>
      <c r="AA48" s="86"/>
      <c r="AB48" s="86" t="s">
        <v>748</v>
      </c>
      <c r="AC48" s="86"/>
      <c r="AD48" s="86" t="s">
        <v>749</v>
      </c>
      <c r="AE48" s="86"/>
      <c r="AF48" s="86" t="s">
        <v>750</v>
      </c>
      <c r="AG48" s="86"/>
      <c r="AH48" s="96" t="s">
        <v>751</v>
      </c>
      <c r="AI48" s="86"/>
      <c r="AJ48" s="86">
        <v>45</v>
      </c>
      <c r="AK48" s="86"/>
      <c r="AL48" s="86" t="s">
        <v>752</v>
      </c>
      <c r="AM48" s="86"/>
      <c r="AN48" s="86" t="s">
        <v>753</v>
      </c>
      <c r="AO48" s="86"/>
      <c r="AP48" s="86" t="s">
        <v>754</v>
      </c>
      <c r="AQ48" s="86"/>
      <c r="AR48" s="96" t="s">
        <v>755</v>
      </c>
      <c r="AS48" s="86"/>
      <c r="AT48" s="86">
        <v>2576</v>
      </c>
      <c r="AU48" s="86"/>
      <c r="AV48" s="86" t="s">
        <v>756</v>
      </c>
      <c r="AW48" s="86"/>
      <c r="AX48" s="86" t="s">
        <v>757</v>
      </c>
      <c r="AY48" s="86"/>
      <c r="AZ48" s="86" t="s">
        <v>758</v>
      </c>
      <c r="BA48" s="86"/>
      <c r="BB48" s="86" t="s">
        <v>759</v>
      </c>
      <c r="BC48" s="86"/>
      <c r="BD48" s="86" t="s">
        <v>760</v>
      </c>
      <c r="BE48" s="65"/>
      <c r="BF48" s="63"/>
      <c r="BG48" s="6"/>
    </row>
    <row r="49" spans="1:237" s="2" customFormat="1" ht="13.2" x14ac:dyDescent="0.25">
      <c r="A49"/>
      <c r="B49" s="46"/>
      <c r="C49" s="22">
        <v>2022</v>
      </c>
      <c r="D49" s="86">
        <v>3</v>
      </c>
      <c r="E49" s="86"/>
      <c r="F49" s="86" t="s">
        <v>761</v>
      </c>
      <c r="G49" s="86"/>
      <c r="H49" s="86">
        <v>855</v>
      </c>
      <c r="I49" s="86"/>
      <c r="J49" s="86" t="s">
        <v>762</v>
      </c>
      <c r="K49" s="86"/>
      <c r="L49" s="86" t="s">
        <v>763</v>
      </c>
      <c r="M49" s="101"/>
      <c r="N49" s="86" t="s">
        <v>764</v>
      </c>
      <c r="O49" s="86"/>
      <c r="P49" s="86" t="s">
        <v>765</v>
      </c>
      <c r="Q49" s="86"/>
      <c r="R49" s="86" t="s">
        <v>766</v>
      </c>
      <c r="S49" s="86"/>
      <c r="T49" s="86" t="s">
        <v>767</v>
      </c>
      <c r="U49" s="86"/>
      <c r="V49" s="86" t="s">
        <v>768</v>
      </c>
      <c r="W49" s="86"/>
      <c r="X49" s="86" t="s">
        <v>769</v>
      </c>
      <c r="Y49" s="86"/>
      <c r="Z49" s="86" t="s">
        <v>770</v>
      </c>
      <c r="AA49" s="86"/>
      <c r="AB49" s="86" t="s">
        <v>771</v>
      </c>
      <c r="AC49" s="86"/>
      <c r="AD49" s="86" t="s">
        <v>772</v>
      </c>
      <c r="AE49" s="86"/>
      <c r="AF49" s="86" t="s">
        <v>773</v>
      </c>
      <c r="AG49" s="86"/>
      <c r="AH49" s="86" t="s">
        <v>774</v>
      </c>
      <c r="AI49" s="86"/>
      <c r="AJ49" s="86" t="s">
        <v>775</v>
      </c>
      <c r="AK49" s="86"/>
      <c r="AL49" s="86">
        <v>471</v>
      </c>
      <c r="AM49" s="86"/>
      <c r="AN49" s="86" t="s">
        <v>776</v>
      </c>
      <c r="AO49" s="86"/>
      <c r="AP49" s="86" t="s">
        <v>777</v>
      </c>
      <c r="AQ49" s="86"/>
      <c r="AR49" s="86" t="s">
        <v>778</v>
      </c>
      <c r="AS49" s="86"/>
      <c r="AT49" s="86">
        <v>237</v>
      </c>
      <c r="AU49" s="86"/>
      <c r="AV49" s="86" t="s">
        <v>779</v>
      </c>
      <c r="AW49" s="86"/>
      <c r="AX49" s="86" t="s">
        <v>780</v>
      </c>
      <c r="AY49" s="86"/>
      <c r="AZ49" s="86" t="s">
        <v>781</v>
      </c>
      <c r="BA49" s="86"/>
      <c r="BB49" s="86" t="s">
        <v>782</v>
      </c>
      <c r="BC49" s="86"/>
      <c r="BD49" s="86" t="s">
        <v>783</v>
      </c>
      <c r="BE49" s="65"/>
      <c r="BF49" s="63"/>
      <c r="BG49" s="6"/>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row>
    <row r="50" spans="1:237" s="3" customFormat="1" ht="13.2" x14ac:dyDescent="0.25">
      <c r="B50" s="46" t="s">
        <v>8091</v>
      </c>
      <c r="C50" s="21">
        <v>2018</v>
      </c>
      <c r="D50" s="86" t="s">
        <v>784</v>
      </c>
      <c r="E50" s="86"/>
      <c r="F50" s="86" t="s">
        <v>785</v>
      </c>
      <c r="G50" s="86"/>
      <c r="H50" s="86">
        <v>275</v>
      </c>
      <c r="I50" s="86"/>
      <c r="J50" s="96" t="s">
        <v>786</v>
      </c>
      <c r="K50" s="86"/>
      <c r="L50" s="86">
        <v>2</v>
      </c>
      <c r="M50" s="86"/>
      <c r="N50" s="86" t="s">
        <v>787</v>
      </c>
      <c r="O50" s="86"/>
      <c r="P50" s="86" t="s">
        <v>788</v>
      </c>
      <c r="Q50" s="86"/>
      <c r="R50" s="86" t="s">
        <v>789</v>
      </c>
      <c r="S50" s="86"/>
      <c r="T50" s="86" t="s">
        <v>790</v>
      </c>
      <c r="U50" s="86"/>
      <c r="V50" s="86">
        <v>594</v>
      </c>
      <c r="W50" s="86"/>
      <c r="X50" s="86" t="s">
        <v>791</v>
      </c>
      <c r="Y50" s="86"/>
      <c r="Z50" s="86" t="s">
        <v>792</v>
      </c>
      <c r="AA50" s="86"/>
      <c r="AB50" s="86" t="s">
        <v>793</v>
      </c>
      <c r="AC50" s="86"/>
      <c r="AD50" s="86" t="s">
        <v>794</v>
      </c>
      <c r="AE50" s="86"/>
      <c r="AF50" s="86">
        <v>7</v>
      </c>
      <c r="AG50" s="86"/>
      <c r="AH50" s="96" t="s">
        <v>795</v>
      </c>
      <c r="AI50" s="86"/>
      <c r="AJ50" s="86" t="s">
        <v>796</v>
      </c>
      <c r="AK50" s="86"/>
      <c r="AL50" s="86" t="s">
        <v>797</v>
      </c>
      <c r="AM50" s="86"/>
      <c r="AN50" s="86" t="s">
        <v>798</v>
      </c>
      <c r="AO50" s="86"/>
      <c r="AP50" s="86" t="s">
        <v>799</v>
      </c>
      <c r="AQ50" s="86"/>
      <c r="AR50" s="96" t="s">
        <v>800</v>
      </c>
      <c r="AS50" s="86"/>
      <c r="AT50" s="86" t="s">
        <v>801</v>
      </c>
      <c r="AU50" s="86"/>
      <c r="AV50" s="86" t="s">
        <v>802</v>
      </c>
      <c r="AW50" s="86"/>
      <c r="AX50" s="86" t="s">
        <v>803</v>
      </c>
      <c r="AY50" s="86"/>
      <c r="AZ50" s="86">
        <v>28</v>
      </c>
      <c r="BA50" s="86"/>
      <c r="BB50" s="86" t="s">
        <v>804</v>
      </c>
      <c r="BC50" s="86"/>
      <c r="BD50" s="86" t="s">
        <v>805</v>
      </c>
      <c r="BE50" s="65"/>
      <c r="BF50" s="63"/>
      <c r="BG50" s="6"/>
    </row>
    <row r="51" spans="1:237" s="3" customFormat="1" ht="13.2" x14ac:dyDescent="0.25">
      <c r="B51" s="46"/>
      <c r="C51" s="21">
        <v>2019</v>
      </c>
      <c r="D51" s="86" t="s">
        <v>806</v>
      </c>
      <c r="E51" s="86"/>
      <c r="F51" s="86" t="s">
        <v>807</v>
      </c>
      <c r="G51" s="86"/>
      <c r="H51" s="86">
        <v>214</v>
      </c>
      <c r="I51" s="86"/>
      <c r="J51" s="96" t="s">
        <v>808</v>
      </c>
      <c r="K51" s="86"/>
      <c r="L51" s="86" t="s">
        <v>809</v>
      </c>
      <c r="M51" s="86"/>
      <c r="N51" s="86" t="s">
        <v>810</v>
      </c>
      <c r="O51" s="86"/>
      <c r="P51" s="86" t="s">
        <v>811</v>
      </c>
      <c r="Q51" s="86"/>
      <c r="R51" s="86" t="s">
        <v>812</v>
      </c>
      <c r="S51" s="86"/>
      <c r="T51" s="86" t="s">
        <v>813</v>
      </c>
      <c r="U51" s="86"/>
      <c r="V51" s="86">
        <v>9</v>
      </c>
      <c r="W51" s="86"/>
      <c r="X51" s="86" t="s">
        <v>814</v>
      </c>
      <c r="Y51" s="86"/>
      <c r="Z51" s="86" t="s">
        <v>815</v>
      </c>
      <c r="AA51" s="86"/>
      <c r="AB51" s="102">
        <v>2</v>
      </c>
      <c r="AC51" s="86"/>
      <c r="AD51" s="86" t="s">
        <v>816</v>
      </c>
      <c r="AE51" s="86"/>
      <c r="AF51" s="86">
        <v>1</v>
      </c>
      <c r="AG51" s="86"/>
      <c r="AH51" s="96" t="s">
        <v>817</v>
      </c>
      <c r="AI51" s="86"/>
      <c r="AJ51" s="86">
        <v>4</v>
      </c>
      <c r="AK51" s="86"/>
      <c r="AL51" s="86" t="s">
        <v>818</v>
      </c>
      <c r="AM51" s="86"/>
      <c r="AN51" s="102" t="s">
        <v>819</v>
      </c>
      <c r="AO51" s="86"/>
      <c r="AP51" s="86" t="s">
        <v>820</v>
      </c>
      <c r="AQ51" s="86"/>
      <c r="AR51" s="96" t="s">
        <v>821</v>
      </c>
      <c r="AS51" s="86"/>
      <c r="AT51" s="86" t="s">
        <v>822</v>
      </c>
      <c r="AU51" s="86"/>
      <c r="AV51" s="86" t="s">
        <v>823</v>
      </c>
      <c r="AW51" s="86"/>
      <c r="AX51" s="86" t="s">
        <v>824</v>
      </c>
      <c r="AY51" s="86"/>
      <c r="AZ51" s="86">
        <v>14</v>
      </c>
      <c r="BA51" s="86"/>
      <c r="BB51" s="86" t="s">
        <v>825</v>
      </c>
      <c r="BC51" s="86"/>
      <c r="BD51" s="86" t="s">
        <v>826</v>
      </c>
      <c r="BE51" s="65"/>
      <c r="BF51" s="63"/>
      <c r="BG51" s="6"/>
    </row>
    <row r="52" spans="1:237" s="3" customFormat="1" ht="13.2" x14ac:dyDescent="0.25">
      <c r="B52" s="46"/>
      <c r="C52" s="21">
        <v>2020</v>
      </c>
      <c r="D52" s="86" t="s">
        <v>827</v>
      </c>
      <c r="E52" s="86"/>
      <c r="F52" s="86" t="s">
        <v>828</v>
      </c>
      <c r="G52" s="86"/>
      <c r="H52" s="86">
        <v>343</v>
      </c>
      <c r="I52" s="86"/>
      <c r="J52" s="96" t="s">
        <v>829</v>
      </c>
      <c r="K52" s="86"/>
      <c r="L52" s="86">
        <v>2</v>
      </c>
      <c r="M52" s="86"/>
      <c r="N52" s="86" t="s">
        <v>830</v>
      </c>
      <c r="O52" s="86"/>
      <c r="P52" s="86" t="s">
        <v>831</v>
      </c>
      <c r="Q52" s="86"/>
      <c r="R52" s="86" t="s">
        <v>832</v>
      </c>
      <c r="S52" s="86"/>
      <c r="T52" s="86" t="s">
        <v>833</v>
      </c>
      <c r="U52" s="86"/>
      <c r="V52" s="86">
        <v>50</v>
      </c>
      <c r="W52" s="86"/>
      <c r="X52" s="86" t="s">
        <v>834</v>
      </c>
      <c r="Y52" s="86"/>
      <c r="Z52" s="86" t="s">
        <v>835</v>
      </c>
      <c r="AA52" s="86"/>
      <c r="AB52" s="86" t="s">
        <v>836</v>
      </c>
      <c r="AC52" s="86"/>
      <c r="AD52" s="86" t="s">
        <v>837</v>
      </c>
      <c r="AE52" s="86"/>
      <c r="AF52" s="86">
        <v>4</v>
      </c>
      <c r="AG52" s="86"/>
      <c r="AH52" s="96" t="s">
        <v>838</v>
      </c>
      <c r="AI52" s="86"/>
      <c r="AJ52" s="86" t="s">
        <v>839</v>
      </c>
      <c r="AK52" s="86"/>
      <c r="AL52" s="86" t="s">
        <v>840</v>
      </c>
      <c r="AM52" s="86"/>
      <c r="AN52" s="86" t="s">
        <v>841</v>
      </c>
      <c r="AO52" s="86"/>
      <c r="AP52" s="86" t="s">
        <v>842</v>
      </c>
      <c r="AQ52" s="86"/>
      <c r="AR52" s="96" t="s">
        <v>843</v>
      </c>
      <c r="AS52" s="86"/>
      <c r="AT52" s="86">
        <v>2</v>
      </c>
      <c r="AU52" s="86"/>
      <c r="AV52" s="86" t="s">
        <v>844</v>
      </c>
      <c r="AW52" s="86"/>
      <c r="AX52" s="86" t="s">
        <v>845</v>
      </c>
      <c r="AY52" s="86"/>
      <c r="AZ52" s="86">
        <v>13</v>
      </c>
      <c r="BA52" s="86"/>
      <c r="BB52" s="86" t="s">
        <v>846</v>
      </c>
      <c r="BC52" s="86"/>
      <c r="BD52" s="86" t="s">
        <v>847</v>
      </c>
      <c r="BE52" s="65"/>
      <c r="BF52" s="63"/>
      <c r="BG52" s="6"/>
    </row>
    <row r="53" spans="1:237" customFormat="1" ht="13.2" x14ac:dyDescent="0.25">
      <c r="B53" s="46"/>
      <c r="C53" s="21">
        <v>2021</v>
      </c>
      <c r="D53" s="86" t="s">
        <v>848</v>
      </c>
      <c r="E53" s="86"/>
      <c r="F53" s="86" t="s">
        <v>849</v>
      </c>
      <c r="G53" s="86"/>
      <c r="H53" s="86">
        <v>390</v>
      </c>
      <c r="I53" s="86"/>
      <c r="J53" s="96" t="s">
        <v>850</v>
      </c>
      <c r="K53" s="86"/>
      <c r="L53" s="86" t="s">
        <v>851</v>
      </c>
      <c r="M53" s="86"/>
      <c r="N53" s="86" t="s">
        <v>852</v>
      </c>
      <c r="O53" s="86"/>
      <c r="P53" s="86" t="s">
        <v>853</v>
      </c>
      <c r="Q53" s="86"/>
      <c r="R53" s="86" t="s">
        <v>854</v>
      </c>
      <c r="S53" s="86"/>
      <c r="T53" s="86" t="s">
        <v>855</v>
      </c>
      <c r="U53" s="86"/>
      <c r="V53" s="86">
        <v>1</v>
      </c>
      <c r="W53" s="86"/>
      <c r="X53" s="86" t="s">
        <v>856</v>
      </c>
      <c r="Y53" s="86"/>
      <c r="Z53" s="86" t="s">
        <v>857</v>
      </c>
      <c r="AA53" s="86"/>
      <c r="AB53" s="86" t="s">
        <v>858</v>
      </c>
      <c r="AC53" s="86"/>
      <c r="AD53" s="86" t="s">
        <v>859</v>
      </c>
      <c r="AE53" s="86"/>
      <c r="AF53" s="86" t="s">
        <v>860</v>
      </c>
      <c r="AG53" s="86"/>
      <c r="AH53" s="96" t="s">
        <v>861</v>
      </c>
      <c r="AI53" s="86"/>
      <c r="AJ53" s="86" t="s">
        <v>862</v>
      </c>
      <c r="AK53" s="86"/>
      <c r="AL53" s="86" t="s">
        <v>863</v>
      </c>
      <c r="AM53" s="86"/>
      <c r="AN53" s="86" t="s">
        <v>864</v>
      </c>
      <c r="AO53" s="86"/>
      <c r="AP53" s="86" t="s">
        <v>865</v>
      </c>
      <c r="AQ53" s="86"/>
      <c r="AR53" s="96" t="s">
        <v>866</v>
      </c>
      <c r="AS53" s="86"/>
      <c r="AT53" s="86">
        <v>4</v>
      </c>
      <c r="AU53" s="86"/>
      <c r="AV53" s="86" t="s">
        <v>867</v>
      </c>
      <c r="AW53" s="86"/>
      <c r="AX53" s="86" t="s">
        <v>868</v>
      </c>
      <c r="AY53" s="86"/>
      <c r="AZ53" s="86">
        <v>23</v>
      </c>
      <c r="BA53" s="86"/>
      <c r="BB53" s="86" t="s">
        <v>869</v>
      </c>
      <c r="BC53" s="86"/>
      <c r="BD53" s="86">
        <v>7</v>
      </c>
      <c r="BE53" s="65"/>
      <c r="BF53" s="63"/>
      <c r="BG53" s="6"/>
    </row>
    <row r="54" spans="1:237" s="2" customFormat="1" ht="13.2" x14ac:dyDescent="0.25">
      <c r="A54"/>
      <c r="B54" s="46"/>
      <c r="C54" s="22">
        <v>2022</v>
      </c>
      <c r="D54" s="86">
        <v>76</v>
      </c>
      <c r="E54" s="86"/>
      <c r="F54" s="86" t="s">
        <v>870</v>
      </c>
      <c r="G54" s="86"/>
      <c r="H54" s="86">
        <v>673</v>
      </c>
      <c r="I54" s="86"/>
      <c r="J54" s="86">
        <v>9.2200000000000006</v>
      </c>
      <c r="K54" s="86"/>
      <c r="L54" s="86" t="s">
        <v>871</v>
      </c>
      <c r="M54" s="86"/>
      <c r="N54" s="86" t="s">
        <v>872</v>
      </c>
      <c r="O54" s="86"/>
      <c r="P54" s="86" t="s">
        <v>873</v>
      </c>
      <c r="Q54" s="86"/>
      <c r="R54" s="86" t="s">
        <v>874</v>
      </c>
      <c r="S54" s="86"/>
      <c r="T54" s="86" t="s">
        <v>875</v>
      </c>
      <c r="U54" s="86"/>
      <c r="V54" s="86" t="s">
        <v>876</v>
      </c>
      <c r="W54" s="86"/>
      <c r="X54" s="86" t="s">
        <v>877</v>
      </c>
      <c r="Y54" s="86"/>
      <c r="Z54" s="86">
        <v>21</v>
      </c>
      <c r="AA54" s="86"/>
      <c r="AB54" s="86" t="s">
        <v>878</v>
      </c>
      <c r="AC54" s="86"/>
      <c r="AD54" s="86" t="s">
        <v>879</v>
      </c>
      <c r="AE54" s="86"/>
      <c r="AF54" s="86">
        <v>1</v>
      </c>
      <c r="AG54" s="86"/>
      <c r="AH54" s="86">
        <v>4.7</v>
      </c>
      <c r="AI54" s="86"/>
      <c r="AJ54" s="86" t="s">
        <v>880</v>
      </c>
      <c r="AK54" s="86"/>
      <c r="AL54" s="86" t="s">
        <v>881</v>
      </c>
      <c r="AM54" s="86"/>
      <c r="AN54" s="86" t="s">
        <v>882</v>
      </c>
      <c r="AO54" s="86"/>
      <c r="AP54" s="86" t="s">
        <v>883</v>
      </c>
      <c r="AQ54" s="86"/>
      <c r="AR54" s="86" t="s">
        <v>884</v>
      </c>
      <c r="AS54" s="86"/>
      <c r="AT54" s="86" t="s">
        <v>885</v>
      </c>
      <c r="AU54" s="86"/>
      <c r="AV54" s="86" t="s">
        <v>886</v>
      </c>
      <c r="AW54" s="86"/>
      <c r="AX54" s="86" t="s">
        <v>887</v>
      </c>
      <c r="AY54" s="86"/>
      <c r="AZ54" s="86">
        <v>6</v>
      </c>
      <c r="BA54" s="86"/>
      <c r="BB54" s="86" t="s">
        <v>888</v>
      </c>
      <c r="BC54" s="86"/>
      <c r="BD54" s="86" t="s">
        <v>889</v>
      </c>
      <c r="BE54" s="65"/>
      <c r="BF54" s="63"/>
      <c r="BG54" s="6"/>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row>
    <row r="55" spans="1:237" customFormat="1" ht="13.2" x14ac:dyDescent="0.25">
      <c r="B55" s="47" t="s">
        <v>8082</v>
      </c>
      <c r="C55" s="5">
        <v>2018</v>
      </c>
      <c r="D55" s="90">
        <f>SUM(D41,D45,D50)</f>
        <v>133</v>
      </c>
      <c r="E55" s="90"/>
      <c r="F55" s="90">
        <f>SUM(F41,F45,F50)</f>
        <v>0</v>
      </c>
      <c r="G55" s="90"/>
      <c r="H55" s="90">
        <f>SUM(H41,H45,H50)</f>
        <v>275</v>
      </c>
      <c r="I55" s="90"/>
      <c r="J55" s="90">
        <f>SUM(J41,J45,J50)</f>
        <v>0</v>
      </c>
      <c r="K55" s="90"/>
      <c r="L55" s="90">
        <f>SUM(L41,L45,L50)</f>
        <v>2</v>
      </c>
      <c r="M55" s="90"/>
      <c r="N55" s="90">
        <f>SUM(N41,N45,N50)</f>
        <v>0</v>
      </c>
      <c r="O55" s="90"/>
      <c r="P55" s="90">
        <f>SUM(P41,P45,P50)</f>
        <v>0</v>
      </c>
      <c r="Q55" s="90"/>
      <c r="R55" s="90">
        <f>SUM(R41,R45,R50)</f>
        <v>0</v>
      </c>
      <c r="S55" s="90"/>
      <c r="T55" s="90">
        <f>SUM(T41,T45,T50)</f>
        <v>0</v>
      </c>
      <c r="U55" s="90"/>
      <c r="V55" s="90">
        <f>SUM(V41,V45,V50)</f>
        <v>594</v>
      </c>
      <c r="W55" s="90"/>
      <c r="X55" s="90">
        <f>SUM(X41,X45,X50)</f>
        <v>0</v>
      </c>
      <c r="Y55" s="90"/>
      <c r="Z55" s="90">
        <f>SUM(Z41,Z45,Z50)</f>
        <v>0</v>
      </c>
      <c r="AA55" s="90"/>
      <c r="AB55" s="90">
        <f>SUM(AB41,AB45,AB50)</f>
        <v>0</v>
      </c>
      <c r="AC55" s="90"/>
      <c r="AD55" s="90">
        <f>SUM(AD41,AD45,AD50)</f>
        <v>0</v>
      </c>
      <c r="AE55" s="90"/>
      <c r="AF55" s="90">
        <f>SUM(AF41,AF45,AF50)</f>
        <v>7</v>
      </c>
      <c r="AG55" s="90"/>
      <c r="AH55" s="90">
        <f>SUM(AH41,AH45,AH50)</f>
        <v>0</v>
      </c>
      <c r="AI55" s="90"/>
      <c r="AJ55" s="90">
        <f>SUM(AJ41,AJ45,AJ50)</f>
        <v>0</v>
      </c>
      <c r="AK55" s="90"/>
      <c r="AL55" s="90">
        <f>SUM(AL41,AL45,AL50)</f>
        <v>1342</v>
      </c>
      <c r="AM55" s="90"/>
      <c r="AN55" s="90">
        <f>SUM(AN41,AN45,AN50)</f>
        <v>0</v>
      </c>
      <c r="AO55" s="90"/>
      <c r="AP55" s="90">
        <f>SUM(AP41,AP45,AP50)</f>
        <v>0</v>
      </c>
      <c r="AQ55" s="90"/>
      <c r="AR55" s="90">
        <f>SUM(AR41,AR45,AR50)</f>
        <v>0</v>
      </c>
      <c r="AS55" s="90"/>
      <c r="AT55" s="90">
        <f>SUM(AT41,AT45,AT50)</f>
        <v>19015</v>
      </c>
      <c r="AU55" s="90"/>
      <c r="AV55" s="90">
        <f>SUM(AV41,AV45,AV50)</f>
        <v>0</v>
      </c>
      <c r="AW55" s="90"/>
      <c r="AX55" s="90">
        <f>SUM(AX41,AX45,AX50)</f>
        <v>0</v>
      </c>
      <c r="AY55" s="90"/>
      <c r="AZ55" s="90">
        <f>SUM(AZ41,AZ45,AZ50)</f>
        <v>28</v>
      </c>
      <c r="BA55" s="90"/>
      <c r="BB55" s="90">
        <f>SUM(BB41,BB45,BB50)</f>
        <v>0</v>
      </c>
      <c r="BC55" s="90"/>
      <c r="BD55" s="90">
        <f>SUM(BD41,BD45,BD50)</f>
        <v>0</v>
      </c>
      <c r="BE55" s="63"/>
      <c r="BF55" s="63"/>
      <c r="BG55" s="6"/>
    </row>
    <row r="56" spans="1:237" customFormat="1" ht="13.2" x14ac:dyDescent="0.25">
      <c r="B56" s="47" t="s">
        <v>8082</v>
      </c>
      <c r="C56" s="5">
        <v>2019</v>
      </c>
      <c r="D56" s="90">
        <f>SUM(D42,D46,D51)</f>
        <v>15</v>
      </c>
      <c r="E56" s="90"/>
      <c r="F56" s="90">
        <f>SUM(F42,F46,F51)</f>
        <v>0</v>
      </c>
      <c r="G56" s="90"/>
      <c r="H56" s="90">
        <f>SUM(H42,H46,H51)</f>
        <v>218</v>
      </c>
      <c r="I56" s="90"/>
      <c r="J56" s="90">
        <f>SUM(J42,J46,J51)</f>
        <v>0</v>
      </c>
      <c r="K56" s="90"/>
      <c r="L56" s="90">
        <f>SUM(L42,L46,L51)</f>
        <v>750</v>
      </c>
      <c r="M56" s="90"/>
      <c r="N56" s="90">
        <f>SUM(N42,N46,N51)</f>
        <v>0</v>
      </c>
      <c r="O56" s="90"/>
      <c r="P56" s="90">
        <f>SUM(P42,P46,P51)</f>
        <v>0</v>
      </c>
      <c r="Q56" s="90"/>
      <c r="R56" s="90">
        <f>SUM(R42,R46,R51)</f>
        <v>0</v>
      </c>
      <c r="S56" s="90"/>
      <c r="T56" s="90">
        <f>SUM(T42,T46,T51)</f>
        <v>0</v>
      </c>
      <c r="U56" s="90"/>
      <c r="V56" s="90">
        <f>SUM(V42,V46,V51)</f>
        <v>9</v>
      </c>
      <c r="W56" s="90"/>
      <c r="X56" s="90">
        <f>SUM(X42,X46,X51)</f>
        <v>0</v>
      </c>
      <c r="Y56" s="90"/>
      <c r="Z56" s="90">
        <f>SUM(Z42,Z46,Z51)</f>
        <v>0</v>
      </c>
      <c r="AA56" s="90"/>
      <c r="AB56" s="90">
        <f>SUM(AB42,AB46,AB51)</f>
        <v>2</v>
      </c>
      <c r="AC56" s="90"/>
      <c r="AD56" s="90">
        <f>SUM(AD42,AD46,AD51)</f>
        <v>0</v>
      </c>
      <c r="AE56" s="90"/>
      <c r="AF56" s="90">
        <f>SUM(AF42,AF46,AF51)</f>
        <v>1</v>
      </c>
      <c r="AG56" s="90"/>
      <c r="AH56" s="90">
        <f>SUM(AH42,AH46,AH51)</f>
        <v>0</v>
      </c>
      <c r="AI56" s="90"/>
      <c r="AJ56" s="90">
        <f>SUM(AJ42,AJ46,AJ51)</f>
        <v>4</v>
      </c>
      <c r="AK56" s="90"/>
      <c r="AL56" s="90">
        <f>SUM(AL42,AL46,AL51)</f>
        <v>3505</v>
      </c>
      <c r="AM56" s="90"/>
      <c r="AN56" s="90">
        <f>SUM(AN42,AN46,AN51)</f>
        <v>0</v>
      </c>
      <c r="AO56" s="90"/>
      <c r="AP56" s="90">
        <f>SUM(AP42,AP46,AP51)</f>
        <v>0</v>
      </c>
      <c r="AQ56" s="90"/>
      <c r="AR56" s="90">
        <f>SUM(AR42,AR46,AR51)</f>
        <v>0</v>
      </c>
      <c r="AS56" s="90"/>
      <c r="AT56" s="90">
        <f>SUM(AT42,AT46,AT51)</f>
        <v>2753</v>
      </c>
      <c r="AU56" s="90"/>
      <c r="AV56" s="90">
        <f>SUM(AV42,AV46,AV51)</f>
        <v>7</v>
      </c>
      <c r="AW56" s="90"/>
      <c r="AX56" s="90">
        <f>SUM(AX42,AX46,AX51)</f>
        <v>0</v>
      </c>
      <c r="AY56" s="90"/>
      <c r="AZ56" s="90">
        <f>SUM(AZ42,AZ46,AZ51)</f>
        <v>14</v>
      </c>
      <c r="BA56" s="90"/>
      <c r="BB56" s="90">
        <f>SUM(BB42,BB46,BB51)</f>
        <v>0</v>
      </c>
      <c r="BC56" s="90"/>
      <c r="BD56" s="90">
        <f>SUM(BD42,BD46,BD51)</f>
        <v>0</v>
      </c>
      <c r="BE56" s="63"/>
      <c r="BF56" s="63"/>
      <c r="BG56" s="6"/>
    </row>
    <row r="57" spans="1:237" customFormat="1" ht="13.2" x14ac:dyDescent="0.25">
      <c r="B57" s="47" t="s">
        <v>8082</v>
      </c>
      <c r="C57" s="5">
        <v>2020</v>
      </c>
      <c r="D57" s="90">
        <f>SUM(D43,D47,D52)</f>
        <v>734</v>
      </c>
      <c r="E57" s="90"/>
      <c r="F57" s="90">
        <f>SUM(F43,F47,F52)</f>
        <v>1</v>
      </c>
      <c r="G57" s="90"/>
      <c r="H57" s="90">
        <f>SUM(H43,H47,H52)</f>
        <v>447</v>
      </c>
      <c r="I57" s="90"/>
      <c r="J57" s="90">
        <f>SUM(J43,J47,J52)</f>
        <v>0</v>
      </c>
      <c r="K57" s="90"/>
      <c r="L57" s="90">
        <f>SUM(L43,L47,L52)</f>
        <v>16</v>
      </c>
      <c r="M57" s="90"/>
      <c r="N57" s="90">
        <f>SUM(N43,N47,N52)</f>
        <v>0</v>
      </c>
      <c r="O57" s="90"/>
      <c r="P57" s="90">
        <f>SUM(P43,P47,P52)</f>
        <v>0</v>
      </c>
      <c r="Q57" s="90"/>
      <c r="R57" s="90">
        <f>SUM(R43,R47,R52)</f>
        <v>0</v>
      </c>
      <c r="S57" s="90"/>
      <c r="T57" s="90">
        <f>SUM(T43,T47,T52)</f>
        <v>0</v>
      </c>
      <c r="U57" s="90"/>
      <c r="V57" s="90">
        <f>SUM(V43,V47,V52)</f>
        <v>50</v>
      </c>
      <c r="W57" s="90"/>
      <c r="X57" s="90">
        <f>SUM(X43,X47,X52)</f>
        <v>0</v>
      </c>
      <c r="Y57" s="90"/>
      <c r="Z57" s="90">
        <f>SUM(Z43,Z47,Z52)</f>
        <v>0</v>
      </c>
      <c r="AA57" s="90"/>
      <c r="AB57" s="90">
        <f>SUM(AB43,AB47,AB52)</f>
        <v>0</v>
      </c>
      <c r="AC57" s="90"/>
      <c r="AD57" s="90">
        <f>SUM(AD43,AD47,AD52)</f>
        <v>0</v>
      </c>
      <c r="AE57" s="90"/>
      <c r="AF57" s="90">
        <f>SUM(AF43,AF47,AF52)</f>
        <v>4</v>
      </c>
      <c r="AG57" s="90"/>
      <c r="AH57" s="90">
        <f>SUM(AH43,AH47,AH52)</f>
        <v>0</v>
      </c>
      <c r="AI57" s="90"/>
      <c r="AJ57" s="90">
        <f>SUM(AJ43,AJ47,AJ52)</f>
        <v>0</v>
      </c>
      <c r="AK57" s="90"/>
      <c r="AL57" s="90">
        <f>SUM(AL43,AL47,AL52)</f>
        <v>571</v>
      </c>
      <c r="AM57" s="90"/>
      <c r="AN57" s="90">
        <f>SUM(AN43,AN47,AN52)</f>
        <v>0</v>
      </c>
      <c r="AO57" s="90"/>
      <c r="AP57" s="90">
        <f>SUM(AP43,AP47,AP52)</f>
        <v>0</v>
      </c>
      <c r="AQ57" s="90"/>
      <c r="AR57" s="90">
        <f>SUM(AR43,AR47,AR52)</f>
        <v>0</v>
      </c>
      <c r="AS57" s="90"/>
      <c r="AT57" s="90">
        <f>SUM(AT43,AT47,AT52)</f>
        <v>11091</v>
      </c>
      <c r="AU57" s="90"/>
      <c r="AV57" s="90">
        <f>SUM(AV43,AV47,AV52)</f>
        <v>0</v>
      </c>
      <c r="AW57" s="90"/>
      <c r="AX57" s="90">
        <f>SUM(AX43,AX47,AX52)</f>
        <v>0</v>
      </c>
      <c r="AY57" s="90"/>
      <c r="AZ57" s="90">
        <f>SUM(AZ43,AZ47,AZ52)</f>
        <v>13</v>
      </c>
      <c r="BA57" s="90"/>
      <c r="BB57" s="90">
        <f>SUM(BB43,BB47,BB52)</f>
        <v>0</v>
      </c>
      <c r="BC57" s="90"/>
      <c r="BD57" s="90">
        <f>SUM(BD43,BD47,BD52)</f>
        <v>1</v>
      </c>
      <c r="BE57" s="63"/>
      <c r="BF57" s="63"/>
      <c r="BG57" s="6"/>
    </row>
    <row r="58" spans="1:237" customFormat="1" ht="13.2" x14ac:dyDescent="0.25">
      <c r="B58" s="47" t="s">
        <v>8082</v>
      </c>
      <c r="C58" s="5">
        <v>2021</v>
      </c>
      <c r="D58" s="90">
        <f>SUM(D48,D53)</f>
        <v>0</v>
      </c>
      <c r="E58" s="90"/>
      <c r="F58" s="90">
        <f>SUM(F48,F53)</f>
        <v>0</v>
      </c>
      <c r="G58" s="90"/>
      <c r="H58" s="90">
        <f>SUM(H48,H53)</f>
        <v>397</v>
      </c>
      <c r="I58" s="90"/>
      <c r="J58" s="90">
        <f>SUM(J48,J53)</f>
        <v>0</v>
      </c>
      <c r="K58" s="90"/>
      <c r="L58" s="90">
        <f>SUM(L48,L53)</f>
        <v>0</v>
      </c>
      <c r="M58" s="90"/>
      <c r="N58" s="90">
        <f>SUM(N48,N53)</f>
        <v>0</v>
      </c>
      <c r="O58" s="90"/>
      <c r="P58" s="90">
        <f>SUM(P48,P53)</f>
        <v>0</v>
      </c>
      <c r="Q58" s="90"/>
      <c r="R58" s="90">
        <f>SUM(R48,R53)</f>
        <v>0</v>
      </c>
      <c r="S58" s="90"/>
      <c r="T58" s="90">
        <f>SUM(T48,T53)</f>
        <v>0</v>
      </c>
      <c r="U58" s="90"/>
      <c r="V58" s="90">
        <f>SUM(V48,V53)</f>
        <v>1</v>
      </c>
      <c r="W58" s="90"/>
      <c r="X58" s="90">
        <f>SUM(X48,X53)</f>
        <v>0</v>
      </c>
      <c r="Y58" s="90"/>
      <c r="Z58" s="90">
        <f>SUM(Z48,Z53)</f>
        <v>0</v>
      </c>
      <c r="AA58" s="90"/>
      <c r="AB58" s="90">
        <f>SUM(AB48,AB53)</f>
        <v>0</v>
      </c>
      <c r="AC58" s="90"/>
      <c r="AD58" s="90">
        <f>SUM(AD48,AD53)</f>
        <v>0</v>
      </c>
      <c r="AE58" s="90"/>
      <c r="AF58" s="90">
        <f>SUM(AF48,AF53)</f>
        <v>0</v>
      </c>
      <c r="AG58" s="90"/>
      <c r="AH58" s="90">
        <f>SUM(AH48,AH53)</f>
        <v>0</v>
      </c>
      <c r="AI58" s="90"/>
      <c r="AJ58" s="90">
        <f>SUM(AJ48,AJ53)</f>
        <v>45</v>
      </c>
      <c r="AK58" s="90"/>
      <c r="AL58" s="90">
        <f>SUM(AL48,AL53)</f>
        <v>0</v>
      </c>
      <c r="AM58" s="90"/>
      <c r="AN58" s="90">
        <f>SUM(AN48,AN53)</f>
        <v>0</v>
      </c>
      <c r="AO58" s="90"/>
      <c r="AP58" s="90">
        <f>SUM(AP48,AP53)</f>
        <v>0</v>
      </c>
      <c r="AQ58" s="90"/>
      <c r="AR58" s="90">
        <f>SUM(AR48,AR53)</f>
        <v>0</v>
      </c>
      <c r="AS58" s="90"/>
      <c r="AT58" s="90">
        <f>SUM(AT48,AT53)</f>
        <v>2580</v>
      </c>
      <c r="AU58" s="90"/>
      <c r="AV58" s="90">
        <f>SUM(AV48,AV53)</f>
        <v>0</v>
      </c>
      <c r="AW58" s="90"/>
      <c r="AX58" s="90">
        <f>SUM(AX48,AX53)</f>
        <v>0</v>
      </c>
      <c r="AY58" s="90"/>
      <c r="AZ58" s="90">
        <f>SUM(AZ48,AZ53)</f>
        <v>23</v>
      </c>
      <c r="BA58" s="90"/>
      <c r="BB58" s="90">
        <f>SUM(BB48,BB53)</f>
        <v>0</v>
      </c>
      <c r="BC58" s="90"/>
      <c r="BD58" s="90">
        <f>SUM(BD48,BD53)</f>
        <v>7</v>
      </c>
      <c r="BE58" s="63"/>
      <c r="BF58" s="63"/>
      <c r="BG58" s="6"/>
    </row>
    <row r="59" spans="1:237" s="16" customFormat="1" thickBot="1" x14ac:dyDescent="0.3">
      <c r="A59"/>
      <c r="B59" s="47" t="s">
        <v>8082</v>
      </c>
      <c r="C59" s="5">
        <v>2022</v>
      </c>
      <c r="D59" s="90">
        <f>SUM(D44,D49,D54)</f>
        <v>79</v>
      </c>
      <c r="E59" s="90"/>
      <c r="F59" s="90">
        <f t="shared" ref="F59:BD59" si="4">SUM(F44,F49,F54)</f>
        <v>0</v>
      </c>
      <c r="G59" s="90"/>
      <c r="H59" s="90">
        <f t="shared" si="4"/>
        <v>1528</v>
      </c>
      <c r="I59" s="90"/>
      <c r="J59" s="90">
        <f t="shared" ref="J59" si="5">SUM(J44,J49,J54)</f>
        <v>9.2200000000000006</v>
      </c>
      <c r="K59" s="90"/>
      <c r="L59" s="90">
        <f t="shared" si="4"/>
        <v>0</v>
      </c>
      <c r="M59" s="90"/>
      <c r="N59" s="90">
        <f t="shared" si="4"/>
        <v>0</v>
      </c>
      <c r="O59" s="90"/>
      <c r="P59" s="90">
        <f t="shared" si="4"/>
        <v>0</v>
      </c>
      <c r="Q59" s="90"/>
      <c r="R59" s="90">
        <f t="shared" si="4"/>
        <v>0</v>
      </c>
      <c r="S59" s="90"/>
      <c r="T59" s="90">
        <f t="shared" si="4"/>
        <v>0</v>
      </c>
      <c r="U59" s="90"/>
      <c r="V59" s="90">
        <f t="shared" si="4"/>
        <v>0</v>
      </c>
      <c r="W59" s="90"/>
      <c r="X59" s="90">
        <f t="shared" si="4"/>
        <v>0</v>
      </c>
      <c r="Y59" s="90"/>
      <c r="Z59" s="90">
        <f t="shared" si="4"/>
        <v>21</v>
      </c>
      <c r="AA59" s="90"/>
      <c r="AB59" s="90">
        <f t="shared" si="4"/>
        <v>0</v>
      </c>
      <c r="AC59" s="90"/>
      <c r="AD59" s="90">
        <f t="shared" si="4"/>
        <v>0</v>
      </c>
      <c r="AE59" s="90"/>
      <c r="AF59" s="90">
        <f t="shared" si="4"/>
        <v>1</v>
      </c>
      <c r="AG59" s="90"/>
      <c r="AH59" s="90">
        <f t="shared" ref="AH59" si="6">SUM(AH44,AH49,AH54)</f>
        <v>4.7</v>
      </c>
      <c r="AI59" s="90"/>
      <c r="AJ59" s="90">
        <f t="shared" si="4"/>
        <v>0</v>
      </c>
      <c r="AK59" s="90"/>
      <c r="AL59" s="90">
        <f t="shared" si="4"/>
        <v>471</v>
      </c>
      <c r="AM59" s="90"/>
      <c r="AN59" s="90">
        <f t="shared" si="4"/>
        <v>0</v>
      </c>
      <c r="AO59" s="90"/>
      <c r="AP59" s="90">
        <f t="shared" si="4"/>
        <v>0</v>
      </c>
      <c r="AQ59" s="90"/>
      <c r="AR59" s="90">
        <f t="shared" ref="AR59" si="7">SUM(AR44,AR49,AR54)</f>
        <v>0</v>
      </c>
      <c r="AS59" s="90"/>
      <c r="AT59" s="90">
        <f t="shared" si="4"/>
        <v>237</v>
      </c>
      <c r="AU59" s="90"/>
      <c r="AV59" s="90">
        <f t="shared" si="4"/>
        <v>0</v>
      </c>
      <c r="AW59" s="90"/>
      <c r="AX59" s="90">
        <f t="shared" si="4"/>
        <v>0</v>
      </c>
      <c r="AY59" s="90"/>
      <c r="AZ59" s="90">
        <f t="shared" si="4"/>
        <v>6</v>
      </c>
      <c r="BA59" s="90"/>
      <c r="BB59" s="90">
        <f t="shared" si="4"/>
        <v>0</v>
      </c>
      <c r="BC59" s="90"/>
      <c r="BD59" s="90">
        <f t="shared" si="4"/>
        <v>0</v>
      </c>
      <c r="BE59" s="63"/>
      <c r="BF59" s="63"/>
      <c r="BG59" s="6"/>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row>
    <row r="60" spans="1:237" customFormat="1" ht="13.2" x14ac:dyDescent="0.25">
      <c r="B60" s="50" t="s">
        <v>8092</v>
      </c>
      <c r="C60" s="25"/>
      <c r="D60" s="103"/>
      <c r="E60" s="103"/>
      <c r="F60" s="103"/>
      <c r="G60" s="103"/>
      <c r="H60" s="103"/>
      <c r="I60" s="103"/>
      <c r="J60" s="103"/>
      <c r="K60" s="103"/>
      <c r="L60" s="103"/>
      <c r="M60" s="104"/>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65"/>
      <c r="BF60" s="63"/>
      <c r="BG60" s="6"/>
    </row>
    <row r="61" spans="1:237" customFormat="1" ht="13.2" x14ac:dyDescent="0.25">
      <c r="B61" s="46" t="s">
        <v>8093</v>
      </c>
      <c r="C61" s="21">
        <v>2018</v>
      </c>
      <c r="D61" s="86">
        <v>5</v>
      </c>
      <c r="E61" s="86"/>
      <c r="F61" s="86" t="s">
        <v>890</v>
      </c>
      <c r="G61" s="86"/>
      <c r="H61" s="86" t="s">
        <v>891</v>
      </c>
      <c r="I61" s="86"/>
      <c r="J61" s="86" t="s">
        <v>892</v>
      </c>
      <c r="K61" s="86"/>
      <c r="L61" s="86">
        <v>168</v>
      </c>
      <c r="M61" s="86"/>
      <c r="N61" s="86" t="s">
        <v>893</v>
      </c>
      <c r="O61" s="86"/>
      <c r="P61" s="86" t="s">
        <v>894</v>
      </c>
      <c r="Q61" s="86"/>
      <c r="R61" s="86" t="s">
        <v>895</v>
      </c>
      <c r="S61" s="86"/>
      <c r="T61" s="86" t="s">
        <v>896</v>
      </c>
      <c r="U61" s="86"/>
      <c r="V61" s="86" t="s">
        <v>897</v>
      </c>
      <c r="W61" s="86"/>
      <c r="X61" s="86" t="s">
        <v>898</v>
      </c>
      <c r="Y61" s="86"/>
      <c r="Z61" s="86" t="s">
        <v>899</v>
      </c>
      <c r="AA61" s="86"/>
      <c r="AB61" s="86" t="s">
        <v>900</v>
      </c>
      <c r="AC61" s="86"/>
      <c r="AD61" s="86" t="s">
        <v>901</v>
      </c>
      <c r="AE61" s="86"/>
      <c r="AF61" s="86" t="s">
        <v>902</v>
      </c>
      <c r="AG61" s="86"/>
      <c r="AH61" s="86" t="s">
        <v>903</v>
      </c>
      <c r="AI61" s="86"/>
      <c r="AJ61" s="86" t="s">
        <v>904</v>
      </c>
      <c r="AK61" s="86"/>
      <c r="AL61" s="86" t="s">
        <v>905</v>
      </c>
      <c r="AM61" s="86"/>
      <c r="AN61" s="86" t="s">
        <v>906</v>
      </c>
      <c r="AO61" s="86"/>
      <c r="AP61" s="86" t="s">
        <v>907</v>
      </c>
      <c r="AQ61" s="86"/>
      <c r="AR61" s="86" t="s">
        <v>908</v>
      </c>
      <c r="AS61" s="86"/>
      <c r="AT61" s="86" t="s">
        <v>909</v>
      </c>
      <c r="AU61" s="86"/>
      <c r="AV61" s="86" t="s">
        <v>910</v>
      </c>
      <c r="AW61" s="86"/>
      <c r="AX61" s="86">
        <v>7</v>
      </c>
      <c r="AY61" s="86"/>
      <c r="AZ61" s="86" t="s">
        <v>911</v>
      </c>
      <c r="BA61" s="86"/>
      <c r="BB61" s="86" t="s">
        <v>912</v>
      </c>
      <c r="BC61" s="86"/>
      <c r="BD61" s="86" t="s">
        <v>913</v>
      </c>
      <c r="BE61" s="65"/>
      <c r="BF61" s="63"/>
      <c r="BG61" s="6"/>
    </row>
    <row r="62" spans="1:237" customFormat="1" ht="13.2" x14ac:dyDescent="0.25">
      <c r="B62" s="46"/>
      <c r="C62" s="21">
        <v>2019</v>
      </c>
      <c r="D62" s="86" t="s">
        <v>914</v>
      </c>
      <c r="E62" s="86"/>
      <c r="F62" s="86" t="s">
        <v>915</v>
      </c>
      <c r="G62" s="86"/>
      <c r="H62" s="86" t="s">
        <v>916</v>
      </c>
      <c r="I62" s="86"/>
      <c r="J62" s="86" t="s">
        <v>917</v>
      </c>
      <c r="K62" s="86"/>
      <c r="L62" s="86" t="s">
        <v>918</v>
      </c>
      <c r="M62" s="86"/>
      <c r="N62" s="86" t="s">
        <v>919</v>
      </c>
      <c r="O62" s="86"/>
      <c r="P62" s="86" t="s">
        <v>920</v>
      </c>
      <c r="Q62" s="86"/>
      <c r="R62" s="86" t="s">
        <v>921</v>
      </c>
      <c r="S62" s="86"/>
      <c r="T62" s="86" t="s">
        <v>922</v>
      </c>
      <c r="U62" s="86"/>
      <c r="V62" s="86" t="s">
        <v>923</v>
      </c>
      <c r="W62" s="86"/>
      <c r="X62" s="86" t="s">
        <v>924</v>
      </c>
      <c r="Y62" s="86"/>
      <c r="Z62" s="86" t="s">
        <v>925</v>
      </c>
      <c r="AA62" s="86"/>
      <c r="AB62" s="86" t="s">
        <v>926</v>
      </c>
      <c r="AC62" s="86"/>
      <c r="AD62" s="86" t="s">
        <v>927</v>
      </c>
      <c r="AE62" s="86"/>
      <c r="AF62" s="86" t="s">
        <v>928</v>
      </c>
      <c r="AG62" s="86"/>
      <c r="AH62" s="86" t="s">
        <v>929</v>
      </c>
      <c r="AI62" s="86"/>
      <c r="AJ62" s="86" t="s">
        <v>930</v>
      </c>
      <c r="AK62" s="86"/>
      <c r="AL62" s="86" t="s">
        <v>931</v>
      </c>
      <c r="AM62" s="86"/>
      <c r="AN62" s="86" t="s">
        <v>932</v>
      </c>
      <c r="AO62" s="86"/>
      <c r="AP62" s="86" t="s">
        <v>933</v>
      </c>
      <c r="AQ62" s="86"/>
      <c r="AR62" s="86" t="s">
        <v>934</v>
      </c>
      <c r="AS62" s="86"/>
      <c r="AT62" s="86" t="s">
        <v>935</v>
      </c>
      <c r="AU62" s="86"/>
      <c r="AV62" s="86" t="s">
        <v>936</v>
      </c>
      <c r="AW62" s="86"/>
      <c r="AX62" s="86" t="s">
        <v>937</v>
      </c>
      <c r="AY62" s="86"/>
      <c r="AZ62" s="86" t="s">
        <v>938</v>
      </c>
      <c r="BA62" s="86"/>
      <c r="BB62" s="86" t="s">
        <v>939</v>
      </c>
      <c r="BC62" s="86"/>
      <c r="BD62" s="86" t="s">
        <v>940</v>
      </c>
      <c r="BE62" s="65"/>
      <c r="BF62" s="63"/>
      <c r="BG62" s="6"/>
    </row>
    <row r="63" spans="1:237" customFormat="1" ht="13.2" x14ac:dyDescent="0.25">
      <c r="B63" s="46"/>
      <c r="C63" s="21">
        <v>2020</v>
      </c>
      <c r="D63" s="86" t="s">
        <v>941</v>
      </c>
      <c r="E63" s="86"/>
      <c r="F63" s="86" t="s">
        <v>942</v>
      </c>
      <c r="G63" s="86"/>
      <c r="H63" s="86" t="s">
        <v>943</v>
      </c>
      <c r="I63" s="86"/>
      <c r="J63" s="86" t="s">
        <v>944</v>
      </c>
      <c r="K63" s="86"/>
      <c r="L63" s="86" t="s">
        <v>945</v>
      </c>
      <c r="M63" s="86"/>
      <c r="N63" s="86" t="s">
        <v>946</v>
      </c>
      <c r="O63" s="86"/>
      <c r="P63" s="86" t="s">
        <v>947</v>
      </c>
      <c r="Q63" s="86"/>
      <c r="R63" s="86" t="s">
        <v>948</v>
      </c>
      <c r="S63" s="86"/>
      <c r="T63" s="86" t="s">
        <v>949</v>
      </c>
      <c r="U63" s="86"/>
      <c r="V63" s="86" t="s">
        <v>950</v>
      </c>
      <c r="W63" s="86"/>
      <c r="X63" s="86" t="s">
        <v>951</v>
      </c>
      <c r="Y63" s="86"/>
      <c r="Z63" s="86" t="s">
        <v>952</v>
      </c>
      <c r="AA63" s="86"/>
      <c r="AB63" s="86" t="s">
        <v>953</v>
      </c>
      <c r="AC63" s="86"/>
      <c r="AD63" s="86" t="s">
        <v>954</v>
      </c>
      <c r="AE63" s="86"/>
      <c r="AF63" s="86" t="s">
        <v>955</v>
      </c>
      <c r="AG63" s="86"/>
      <c r="AH63" s="86" t="s">
        <v>956</v>
      </c>
      <c r="AI63" s="86"/>
      <c r="AJ63" s="86" t="s">
        <v>957</v>
      </c>
      <c r="AK63" s="86"/>
      <c r="AL63" s="86" t="s">
        <v>958</v>
      </c>
      <c r="AM63" s="86"/>
      <c r="AN63" s="86" t="s">
        <v>959</v>
      </c>
      <c r="AO63" s="86"/>
      <c r="AP63" s="86" t="s">
        <v>960</v>
      </c>
      <c r="AQ63" s="86"/>
      <c r="AR63" s="86" t="s">
        <v>961</v>
      </c>
      <c r="AS63" s="86"/>
      <c r="AT63" s="86" t="s">
        <v>962</v>
      </c>
      <c r="AU63" s="86"/>
      <c r="AV63" s="86" t="s">
        <v>963</v>
      </c>
      <c r="AW63" s="86"/>
      <c r="AX63" s="86" t="s">
        <v>964</v>
      </c>
      <c r="AY63" s="86"/>
      <c r="AZ63" s="86" t="s">
        <v>965</v>
      </c>
      <c r="BA63" s="86"/>
      <c r="BB63" s="86" t="s">
        <v>966</v>
      </c>
      <c r="BC63" s="86"/>
      <c r="BD63" s="86" t="s">
        <v>967</v>
      </c>
      <c r="BE63" s="65"/>
      <c r="BF63" s="63"/>
      <c r="BG63" s="6"/>
    </row>
    <row r="64" spans="1:237" customFormat="1" ht="13.2" x14ac:dyDescent="0.25">
      <c r="B64" s="46"/>
      <c r="C64" s="21">
        <v>2021</v>
      </c>
      <c r="D64" s="86" t="s">
        <v>968</v>
      </c>
      <c r="E64" s="86"/>
      <c r="F64" s="86" t="s">
        <v>969</v>
      </c>
      <c r="G64" s="86"/>
      <c r="H64" s="86" t="s">
        <v>970</v>
      </c>
      <c r="I64" s="86"/>
      <c r="J64" s="86" t="s">
        <v>971</v>
      </c>
      <c r="K64" s="86"/>
      <c r="L64" s="86" t="s">
        <v>972</v>
      </c>
      <c r="M64" s="86"/>
      <c r="N64" s="86" t="s">
        <v>973</v>
      </c>
      <c r="O64" s="86"/>
      <c r="P64" s="86" t="s">
        <v>974</v>
      </c>
      <c r="Q64" s="86"/>
      <c r="R64" s="86" t="s">
        <v>975</v>
      </c>
      <c r="S64" s="86"/>
      <c r="T64" s="86" t="s">
        <v>976</v>
      </c>
      <c r="U64" s="86"/>
      <c r="V64" s="86" t="s">
        <v>977</v>
      </c>
      <c r="W64" s="86"/>
      <c r="X64" s="86" t="s">
        <v>978</v>
      </c>
      <c r="Y64" s="86"/>
      <c r="Z64" s="86" t="s">
        <v>979</v>
      </c>
      <c r="AA64" s="86"/>
      <c r="AB64" s="86" t="s">
        <v>980</v>
      </c>
      <c r="AC64" s="86"/>
      <c r="AD64" s="86" t="s">
        <v>981</v>
      </c>
      <c r="AE64" s="86"/>
      <c r="AF64" s="86" t="s">
        <v>982</v>
      </c>
      <c r="AG64" s="86"/>
      <c r="AH64" s="86" t="s">
        <v>983</v>
      </c>
      <c r="AI64" s="86"/>
      <c r="AJ64" s="86" t="s">
        <v>984</v>
      </c>
      <c r="AK64" s="86"/>
      <c r="AL64" s="86" t="s">
        <v>985</v>
      </c>
      <c r="AM64" s="86"/>
      <c r="AN64" s="86" t="s">
        <v>986</v>
      </c>
      <c r="AO64" s="86"/>
      <c r="AP64" s="86" t="s">
        <v>987</v>
      </c>
      <c r="AQ64" s="86"/>
      <c r="AR64" s="86" t="s">
        <v>988</v>
      </c>
      <c r="AS64" s="86"/>
      <c r="AT64" s="86" t="s">
        <v>989</v>
      </c>
      <c r="AU64" s="86"/>
      <c r="AV64" s="86" t="s">
        <v>990</v>
      </c>
      <c r="AW64" s="86"/>
      <c r="AX64" s="86" t="s">
        <v>991</v>
      </c>
      <c r="AY64" s="86"/>
      <c r="AZ64" s="86" t="s">
        <v>992</v>
      </c>
      <c r="BA64" s="86"/>
      <c r="BB64" s="86" t="s">
        <v>993</v>
      </c>
      <c r="BC64" s="86"/>
      <c r="BD64" s="86" t="s">
        <v>994</v>
      </c>
      <c r="BE64" s="65"/>
      <c r="BF64" s="63"/>
      <c r="BG64" s="6"/>
    </row>
    <row r="65" spans="1:237" s="2" customFormat="1" ht="13.2" x14ac:dyDescent="0.25">
      <c r="A65"/>
      <c r="B65" s="46"/>
      <c r="C65" s="22">
        <v>2022</v>
      </c>
      <c r="D65" s="86" t="s">
        <v>995</v>
      </c>
      <c r="E65" s="86"/>
      <c r="F65" s="86" t="s">
        <v>996</v>
      </c>
      <c r="G65" s="86"/>
      <c r="H65" s="86" t="s">
        <v>997</v>
      </c>
      <c r="I65" s="86"/>
      <c r="J65" s="86" t="s">
        <v>998</v>
      </c>
      <c r="K65" s="86"/>
      <c r="L65" s="86" t="s">
        <v>999</v>
      </c>
      <c r="M65" s="86"/>
      <c r="N65" s="86" t="s">
        <v>1000</v>
      </c>
      <c r="O65" s="86"/>
      <c r="P65" s="86" t="s">
        <v>1001</v>
      </c>
      <c r="Q65" s="86"/>
      <c r="R65" s="86" t="s">
        <v>1002</v>
      </c>
      <c r="S65" s="86"/>
      <c r="T65" s="86" t="s">
        <v>1003</v>
      </c>
      <c r="U65" s="86"/>
      <c r="V65" s="86" t="s">
        <v>1004</v>
      </c>
      <c r="W65" s="86"/>
      <c r="X65" s="86" t="s">
        <v>1005</v>
      </c>
      <c r="Y65" s="86"/>
      <c r="Z65" s="86" t="s">
        <v>1006</v>
      </c>
      <c r="AA65" s="86"/>
      <c r="AB65" s="86" t="s">
        <v>1007</v>
      </c>
      <c r="AC65" s="86"/>
      <c r="AD65" s="86" t="s">
        <v>1008</v>
      </c>
      <c r="AE65" s="86"/>
      <c r="AF65" s="86" t="s">
        <v>1009</v>
      </c>
      <c r="AG65" s="86"/>
      <c r="AH65" s="86" t="s">
        <v>1010</v>
      </c>
      <c r="AI65" s="86"/>
      <c r="AJ65" s="86" t="s">
        <v>1011</v>
      </c>
      <c r="AK65" s="86"/>
      <c r="AL65" s="86" t="s">
        <v>1012</v>
      </c>
      <c r="AM65" s="86"/>
      <c r="AN65" s="86" t="s">
        <v>1013</v>
      </c>
      <c r="AO65" s="86"/>
      <c r="AP65" s="86" t="s">
        <v>1014</v>
      </c>
      <c r="AQ65" s="86"/>
      <c r="AR65" s="86" t="s">
        <v>1015</v>
      </c>
      <c r="AS65" s="86"/>
      <c r="AT65" s="86" t="s">
        <v>1016</v>
      </c>
      <c r="AU65" s="86"/>
      <c r="AV65" s="86" t="s">
        <v>1017</v>
      </c>
      <c r="AW65" s="86"/>
      <c r="AX65" s="86" t="s">
        <v>1018</v>
      </c>
      <c r="AY65" s="86"/>
      <c r="AZ65" s="86" t="s">
        <v>1019</v>
      </c>
      <c r="BA65" s="86"/>
      <c r="BB65" s="86" t="s">
        <v>1020</v>
      </c>
      <c r="BC65" s="86"/>
      <c r="BD65" s="86" t="s">
        <v>1021</v>
      </c>
      <c r="BE65" s="65"/>
      <c r="BF65" s="63"/>
      <c r="BG65" s="6"/>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row>
    <row r="66" spans="1:237" customFormat="1" ht="13.2" x14ac:dyDescent="0.25">
      <c r="B66" s="46" t="s">
        <v>8094</v>
      </c>
      <c r="C66" s="21">
        <v>2018</v>
      </c>
      <c r="D66" s="86" t="s">
        <v>1022</v>
      </c>
      <c r="E66" s="86"/>
      <c r="F66" s="86" t="s">
        <v>1023</v>
      </c>
      <c r="G66" s="86"/>
      <c r="H66" s="86" t="s">
        <v>1024</v>
      </c>
      <c r="I66" s="86"/>
      <c r="J66" s="86" t="s">
        <v>1025</v>
      </c>
      <c r="K66" s="86"/>
      <c r="L66" s="86" t="s">
        <v>1026</v>
      </c>
      <c r="M66" s="86"/>
      <c r="N66" s="86" t="s">
        <v>1027</v>
      </c>
      <c r="O66" s="86"/>
      <c r="P66" s="86" t="s">
        <v>1028</v>
      </c>
      <c r="Q66" s="86"/>
      <c r="R66" s="86" t="s">
        <v>1029</v>
      </c>
      <c r="S66" s="86"/>
      <c r="T66" s="86" t="s">
        <v>1030</v>
      </c>
      <c r="U66" s="86"/>
      <c r="V66" s="86" t="s">
        <v>1031</v>
      </c>
      <c r="W66" s="86"/>
      <c r="X66" s="86" t="s">
        <v>1032</v>
      </c>
      <c r="Y66" s="86"/>
      <c r="Z66" s="86" t="s">
        <v>1033</v>
      </c>
      <c r="AA66" s="86"/>
      <c r="AB66" s="86" t="s">
        <v>1034</v>
      </c>
      <c r="AC66" s="86"/>
      <c r="AD66" s="86" t="s">
        <v>1035</v>
      </c>
      <c r="AE66" s="86"/>
      <c r="AF66" s="86" t="s">
        <v>1036</v>
      </c>
      <c r="AG66" s="86"/>
      <c r="AH66" s="86" t="s">
        <v>1037</v>
      </c>
      <c r="AI66" s="86"/>
      <c r="AJ66" s="86" t="s">
        <v>1038</v>
      </c>
      <c r="AK66" s="86"/>
      <c r="AL66" s="86" t="s">
        <v>1039</v>
      </c>
      <c r="AM66" s="86"/>
      <c r="AN66" s="86" t="s">
        <v>1040</v>
      </c>
      <c r="AO66" s="86"/>
      <c r="AP66" s="86" t="s">
        <v>1041</v>
      </c>
      <c r="AQ66" s="86"/>
      <c r="AR66" s="86" t="s">
        <v>1042</v>
      </c>
      <c r="AS66" s="86"/>
      <c r="AT66" s="86" t="s">
        <v>1043</v>
      </c>
      <c r="AU66" s="86"/>
      <c r="AV66" s="86" t="s">
        <v>1044</v>
      </c>
      <c r="AW66" s="86"/>
      <c r="AX66" s="86">
        <v>2642</v>
      </c>
      <c r="AY66" s="86"/>
      <c r="AZ66" s="86" t="s">
        <v>1045</v>
      </c>
      <c r="BA66" s="86"/>
      <c r="BB66" s="86" t="s">
        <v>1046</v>
      </c>
      <c r="BC66" s="86"/>
      <c r="BD66" s="86" t="s">
        <v>1047</v>
      </c>
      <c r="BE66" s="65"/>
      <c r="BF66" s="63"/>
      <c r="BG66" s="6"/>
    </row>
    <row r="67" spans="1:237" customFormat="1" ht="13.2" x14ac:dyDescent="0.25">
      <c r="B67" s="46"/>
      <c r="C67" s="21">
        <v>2020</v>
      </c>
      <c r="D67" s="86" t="s">
        <v>1048</v>
      </c>
      <c r="E67" s="86"/>
      <c r="F67" s="86" t="s">
        <v>1049</v>
      </c>
      <c r="G67" s="86"/>
      <c r="H67" s="86" t="s">
        <v>1050</v>
      </c>
      <c r="I67" s="86"/>
      <c r="J67" s="86" t="s">
        <v>1051</v>
      </c>
      <c r="K67" s="86"/>
      <c r="L67" s="86" t="s">
        <v>1052</v>
      </c>
      <c r="M67" s="86"/>
      <c r="N67" s="86" t="s">
        <v>1053</v>
      </c>
      <c r="O67" s="86"/>
      <c r="P67" s="86" t="s">
        <v>1054</v>
      </c>
      <c r="Q67" s="86"/>
      <c r="R67" s="86" t="s">
        <v>1055</v>
      </c>
      <c r="S67" s="86"/>
      <c r="T67" s="86" t="s">
        <v>1056</v>
      </c>
      <c r="U67" s="86"/>
      <c r="V67" s="86" t="s">
        <v>1057</v>
      </c>
      <c r="W67" s="86"/>
      <c r="X67" s="86" t="s">
        <v>1058</v>
      </c>
      <c r="Y67" s="86"/>
      <c r="Z67" s="86" t="s">
        <v>1059</v>
      </c>
      <c r="AA67" s="86"/>
      <c r="AB67" s="86" t="s">
        <v>1060</v>
      </c>
      <c r="AC67" s="86"/>
      <c r="AD67" s="86" t="s">
        <v>1061</v>
      </c>
      <c r="AE67" s="86"/>
      <c r="AF67" s="86" t="s">
        <v>1062</v>
      </c>
      <c r="AG67" s="86"/>
      <c r="AH67" s="86" t="s">
        <v>1063</v>
      </c>
      <c r="AI67" s="86"/>
      <c r="AJ67" s="86" t="s">
        <v>1064</v>
      </c>
      <c r="AK67" s="86"/>
      <c r="AL67" s="86" t="s">
        <v>1065</v>
      </c>
      <c r="AM67" s="86"/>
      <c r="AN67" s="86" t="s">
        <v>1066</v>
      </c>
      <c r="AO67" s="86"/>
      <c r="AP67" s="86" t="s">
        <v>1067</v>
      </c>
      <c r="AQ67" s="86"/>
      <c r="AR67" s="86" t="s">
        <v>1068</v>
      </c>
      <c r="AS67" s="86"/>
      <c r="AT67" s="86" t="s">
        <v>1069</v>
      </c>
      <c r="AU67" s="86"/>
      <c r="AV67" s="86" t="s">
        <v>1070</v>
      </c>
      <c r="AW67" s="86"/>
      <c r="AX67" s="86">
        <v>2081</v>
      </c>
      <c r="AY67" s="86"/>
      <c r="AZ67" s="86" t="s">
        <v>1071</v>
      </c>
      <c r="BA67" s="86"/>
      <c r="BB67" s="86" t="s">
        <v>1072</v>
      </c>
      <c r="BC67" s="86"/>
      <c r="BD67" s="86" t="s">
        <v>1073</v>
      </c>
      <c r="BE67" s="65"/>
      <c r="BF67" s="63"/>
      <c r="BG67" s="6"/>
    </row>
    <row r="68" spans="1:237" s="2" customFormat="1" ht="13.2" x14ac:dyDescent="0.25">
      <c r="A68"/>
      <c r="B68" s="46"/>
      <c r="C68" s="22">
        <v>2022</v>
      </c>
      <c r="D68" s="86" t="s">
        <v>1074</v>
      </c>
      <c r="E68" s="86"/>
      <c r="F68" s="86" t="s">
        <v>1075</v>
      </c>
      <c r="G68" s="86"/>
      <c r="H68" s="86" t="s">
        <v>1076</v>
      </c>
      <c r="I68" s="86"/>
      <c r="J68" s="86" t="s">
        <v>1077</v>
      </c>
      <c r="K68" s="86"/>
      <c r="L68" s="86" t="s">
        <v>1078</v>
      </c>
      <c r="M68" s="86"/>
      <c r="N68" s="86">
        <v>5</v>
      </c>
      <c r="O68" s="86"/>
      <c r="P68" s="86" t="s">
        <v>1079</v>
      </c>
      <c r="Q68" s="86"/>
      <c r="R68" s="86" t="s">
        <v>1080</v>
      </c>
      <c r="S68" s="86"/>
      <c r="T68" s="86" t="s">
        <v>1081</v>
      </c>
      <c r="U68" s="86"/>
      <c r="V68" s="86" t="s">
        <v>1082</v>
      </c>
      <c r="W68" s="86"/>
      <c r="X68" s="86" t="s">
        <v>1083</v>
      </c>
      <c r="Y68" s="86"/>
      <c r="Z68" s="86" t="s">
        <v>1084</v>
      </c>
      <c r="AA68" s="86"/>
      <c r="AB68" s="86" t="s">
        <v>1085</v>
      </c>
      <c r="AC68" s="86"/>
      <c r="AD68" s="86" t="s">
        <v>1086</v>
      </c>
      <c r="AE68" s="86"/>
      <c r="AF68" s="86" t="s">
        <v>1087</v>
      </c>
      <c r="AG68" s="86"/>
      <c r="AH68" s="86" t="s">
        <v>1088</v>
      </c>
      <c r="AI68" s="86"/>
      <c r="AJ68" s="86" t="s">
        <v>1089</v>
      </c>
      <c r="AK68" s="86"/>
      <c r="AL68" s="86">
        <v>87</v>
      </c>
      <c r="AM68" s="86"/>
      <c r="AN68" s="86" t="s">
        <v>1090</v>
      </c>
      <c r="AO68" s="86"/>
      <c r="AP68" s="86" t="s">
        <v>1091</v>
      </c>
      <c r="AQ68" s="86"/>
      <c r="AR68" s="86" t="s">
        <v>1092</v>
      </c>
      <c r="AS68" s="86"/>
      <c r="AT68" s="86" t="s">
        <v>1093</v>
      </c>
      <c r="AU68" s="86"/>
      <c r="AV68" s="86" t="s">
        <v>1094</v>
      </c>
      <c r="AW68" s="86"/>
      <c r="AX68" s="86">
        <v>2538</v>
      </c>
      <c r="AY68" s="86"/>
      <c r="AZ68" s="86" t="s">
        <v>1095</v>
      </c>
      <c r="BA68" s="86"/>
      <c r="BB68" s="86">
        <v>11</v>
      </c>
      <c r="BC68" s="86"/>
      <c r="BD68" s="86" t="s">
        <v>1096</v>
      </c>
      <c r="BE68" s="65"/>
      <c r="BF68" s="63"/>
      <c r="BG68" s="6"/>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row>
    <row r="69" spans="1:237" s="2" customFormat="1" ht="13.2" x14ac:dyDescent="0.25">
      <c r="A69"/>
      <c r="B69" s="46"/>
      <c r="C69" s="21">
        <v>2021</v>
      </c>
      <c r="D69" s="86" t="s">
        <v>1097</v>
      </c>
      <c r="E69" s="86"/>
      <c r="F69" s="86" t="s">
        <v>1098</v>
      </c>
      <c r="G69" s="86"/>
      <c r="H69" s="86" t="s">
        <v>1099</v>
      </c>
      <c r="I69" s="86"/>
      <c r="J69" s="86" t="s">
        <v>1100</v>
      </c>
      <c r="K69" s="86"/>
      <c r="L69" s="86" t="s">
        <v>1101</v>
      </c>
      <c r="M69" s="86"/>
      <c r="N69" s="86" t="s">
        <v>1102</v>
      </c>
      <c r="O69" s="86"/>
      <c r="P69" s="86" t="s">
        <v>1103</v>
      </c>
      <c r="Q69" s="86"/>
      <c r="R69" s="86" t="s">
        <v>1104</v>
      </c>
      <c r="S69" s="86"/>
      <c r="T69" s="86" t="s">
        <v>1105</v>
      </c>
      <c r="U69" s="86"/>
      <c r="V69" s="86" t="s">
        <v>1106</v>
      </c>
      <c r="W69" s="86"/>
      <c r="X69" s="86" t="s">
        <v>1107</v>
      </c>
      <c r="Y69" s="86"/>
      <c r="Z69" s="86" t="s">
        <v>1108</v>
      </c>
      <c r="AA69" s="86"/>
      <c r="AB69" s="86" t="s">
        <v>1109</v>
      </c>
      <c r="AC69" s="86"/>
      <c r="AD69" s="86" t="s">
        <v>1110</v>
      </c>
      <c r="AE69" s="86"/>
      <c r="AF69" s="86" t="s">
        <v>1111</v>
      </c>
      <c r="AG69" s="86"/>
      <c r="AH69" s="86" t="s">
        <v>1112</v>
      </c>
      <c r="AI69" s="86"/>
      <c r="AJ69" s="86" t="s">
        <v>1113</v>
      </c>
      <c r="AK69" s="86"/>
      <c r="AL69" s="86" t="s">
        <v>1114</v>
      </c>
      <c r="AM69" s="86"/>
      <c r="AN69" s="86" t="s">
        <v>1115</v>
      </c>
      <c r="AO69" s="86"/>
      <c r="AP69" s="86" t="s">
        <v>1116</v>
      </c>
      <c r="AQ69" s="86"/>
      <c r="AR69" s="86" t="s">
        <v>1117</v>
      </c>
      <c r="AS69" s="86"/>
      <c r="AT69" s="86" t="s">
        <v>1118</v>
      </c>
      <c r="AU69" s="86"/>
      <c r="AV69" s="86" t="s">
        <v>1119</v>
      </c>
      <c r="AW69" s="86"/>
      <c r="AX69" s="86">
        <v>135</v>
      </c>
      <c r="AY69" s="86"/>
      <c r="AZ69" s="86" t="s">
        <v>1120</v>
      </c>
      <c r="BA69" s="86"/>
      <c r="BB69" s="86" t="s">
        <v>1121</v>
      </c>
      <c r="BC69" s="86"/>
      <c r="BD69" s="86" t="s">
        <v>1122</v>
      </c>
      <c r="BE69" s="65"/>
      <c r="BF69" s="63"/>
      <c r="BG69" s="6"/>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row>
    <row r="70" spans="1:237" customFormat="1" ht="13.2" x14ac:dyDescent="0.25">
      <c r="B70" s="46" t="s">
        <v>8095</v>
      </c>
      <c r="C70" s="21">
        <v>2019</v>
      </c>
      <c r="D70" s="86" t="s">
        <v>1123</v>
      </c>
      <c r="E70" s="86"/>
      <c r="F70" s="86" t="s">
        <v>1124</v>
      </c>
      <c r="G70" s="86"/>
      <c r="H70" s="86" t="s">
        <v>1125</v>
      </c>
      <c r="I70" s="86"/>
      <c r="J70" s="86" t="s">
        <v>1126</v>
      </c>
      <c r="K70" s="86"/>
      <c r="L70" s="86" t="s">
        <v>1127</v>
      </c>
      <c r="M70" s="105"/>
      <c r="N70" s="86" t="s">
        <v>1128</v>
      </c>
      <c r="O70" s="86"/>
      <c r="P70" s="86" t="s">
        <v>1129</v>
      </c>
      <c r="Q70" s="86"/>
      <c r="R70" s="86">
        <v>2975</v>
      </c>
      <c r="S70" s="86"/>
      <c r="T70" s="86" t="s">
        <v>1130</v>
      </c>
      <c r="U70" s="86"/>
      <c r="V70" s="86" t="s">
        <v>1131</v>
      </c>
      <c r="W70" s="86"/>
      <c r="X70" s="86" t="s">
        <v>1132</v>
      </c>
      <c r="Y70" s="86"/>
      <c r="Z70" s="86" t="s">
        <v>1133</v>
      </c>
      <c r="AA70" s="86"/>
      <c r="AB70" s="86" t="s">
        <v>1134</v>
      </c>
      <c r="AC70" s="86"/>
      <c r="AD70" s="86">
        <v>6</v>
      </c>
      <c r="AE70" s="86"/>
      <c r="AF70" s="86" t="s">
        <v>1135</v>
      </c>
      <c r="AG70" s="86"/>
      <c r="AH70" s="86" t="s">
        <v>1136</v>
      </c>
      <c r="AI70" s="86"/>
      <c r="AJ70" s="86" t="s">
        <v>1137</v>
      </c>
      <c r="AK70" s="86"/>
      <c r="AL70" s="86" t="s">
        <v>1138</v>
      </c>
      <c r="AM70" s="86"/>
      <c r="AN70" s="86" t="s">
        <v>1139</v>
      </c>
      <c r="AO70" s="86"/>
      <c r="AP70" s="86" t="s">
        <v>1140</v>
      </c>
      <c r="AQ70" s="86"/>
      <c r="AR70" s="86" t="s">
        <v>1141</v>
      </c>
      <c r="AS70" s="86"/>
      <c r="AT70" s="86" t="s">
        <v>1142</v>
      </c>
      <c r="AU70" s="86"/>
      <c r="AV70" s="86" t="s">
        <v>1143</v>
      </c>
      <c r="AW70" s="86"/>
      <c r="AX70" s="86">
        <v>1</v>
      </c>
      <c r="AY70" s="86"/>
      <c r="AZ70" s="86" t="s">
        <v>1144</v>
      </c>
      <c r="BA70" s="86"/>
      <c r="BB70" s="86" t="s">
        <v>1145</v>
      </c>
      <c r="BC70" s="86"/>
      <c r="BD70" s="86" t="s">
        <v>1146</v>
      </c>
      <c r="BE70" s="65"/>
      <c r="BF70" s="63"/>
      <c r="BG70" s="6"/>
    </row>
    <row r="71" spans="1:237" customFormat="1" ht="13.2" x14ac:dyDescent="0.25">
      <c r="B71" s="46" t="s">
        <v>8096</v>
      </c>
      <c r="C71" s="21">
        <v>2018</v>
      </c>
      <c r="D71" s="86" t="s">
        <v>1147</v>
      </c>
      <c r="E71" s="86"/>
      <c r="F71" s="86" t="s">
        <v>1148</v>
      </c>
      <c r="G71" s="86"/>
      <c r="H71" s="86" t="s">
        <v>1149</v>
      </c>
      <c r="I71" s="86"/>
      <c r="J71" s="86" t="s">
        <v>1150</v>
      </c>
      <c r="K71" s="86"/>
      <c r="L71" s="86" t="s">
        <v>1151</v>
      </c>
      <c r="M71" s="86"/>
      <c r="N71" s="86" t="s">
        <v>1152</v>
      </c>
      <c r="O71" s="86"/>
      <c r="P71" s="86" t="s">
        <v>1153</v>
      </c>
      <c r="Q71" s="86"/>
      <c r="R71" s="86">
        <v>3</v>
      </c>
      <c r="S71" s="86"/>
      <c r="T71" s="86" t="s">
        <v>1154</v>
      </c>
      <c r="U71" s="86"/>
      <c r="V71" s="86" t="s">
        <v>1155</v>
      </c>
      <c r="W71" s="86"/>
      <c r="X71" s="86" t="s">
        <v>1156</v>
      </c>
      <c r="Y71" s="86"/>
      <c r="Z71" s="86" t="s">
        <v>1157</v>
      </c>
      <c r="AA71" s="86"/>
      <c r="AB71" s="86" t="s">
        <v>1158</v>
      </c>
      <c r="AC71" s="86"/>
      <c r="AD71" s="86" t="s">
        <v>1159</v>
      </c>
      <c r="AE71" s="86"/>
      <c r="AF71" s="86" t="s">
        <v>1160</v>
      </c>
      <c r="AG71" s="86"/>
      <c r="AH71" s="86" t="s">
        <v>1161</v>
      </c>
      <c r="AI71" s="86"/>
      <c r="AJ71" s="86" t="s">
        <v>1162</v>
      </c>
      <c r="AK71" s="86"/>
      <c r="AL71" s="86" t="s">
        <v>1163</v>
      </c>
      <c r="AM71" s="86"/>
      <c r="AN71" s="86" t="s">
        <v>1164</v>
      </c>
      <c r="AO71" s="86"/>
      <c r="AP71" s="86" t="s">
        <v>1165</v>
      </c>
      <c r="AQ71" s="86"/>
      <c r="AR71" s="86" t="s">
        <v>1166</v>
      </c>
      <c r="AS71" s="86"/>
      <c r="AT71" s="86" t="s">
        <v>1167</v>
      </c>
      <c r="AU71" s="86"/>
      <c r="AV71" s="86" t="s">
        <v>1168</v>
      </c>
      <c r="AW71" s="86"/>
      <c r="AX71" s="86">
        <v>2506</v>
      </c>
      <c r="AY71" s="86"/>
      <c r="AZ71" s="86" t="s">
        <v>1169</v>
      </c>
      <c r="BA71" s="86"/>
      <c r="BB71" s="86" t="s">
        <v>1170</v>
      </c>
      <c r="BC71" s="86"/>
      <c r="BD71" s="86" t="s">
        <v>1171</v>
      </c>
      <c r="BE71" s="65"/>
      <c r="BF71" s="63"/>
      <c r="BG71" s="6"/>
    </row>
    <row r="72" spans="1:237" customFormat="1" ht="13.2" x14ac:dyDescent="0.25">
      <c r="B72" s="46"/>
      <c r="C72" s="21">
        <v>2019</v>
      </c>
      <c r="D72" s="86" t="s">
        <v>1172</v>
      </c>
      <c r="E72" s="86"/>
      <c r="F72" s="86" t="s">
        <v>1173</v>
      </c>
      <c r="G72" s="86"/>
      <c r="H72" s="86" t="s">
        <v>1174</v>
      </c>
      <c r="I72" s="86"/>
      <c r="J72" s="86" t="s">
        <v>1175</v>
      </c>
      <c r="K72" s="86"/>
      <c r="L72" s="86">
        <v>11</v>
      </c>
      <c r="M72" s="86"/>
      <c r="N72" s="86" t="s">
        <v>1176</v>
      </c>
      <c r="O72" s="86"/>
      <c r="P72" s="86" t="s">
        <v>1177</v>
      </c>
      <c r="Q72" s="86"/>
      <c r="R72" s="86" t="s">
        <v>1178</v>
      </c>
      <c r="S72" s="86"/>
      <c r="T72" s="86" t="s">
        <v>1179</v>
      </c>
      <c r="U72" s="86"/>
      <c r="V72" s="86" t="s">
        <v>1180</v>
      </c>
      <c r="W72" s="86"/>
      <c r="X72" s="86" t="s">
        <v>1181</v>
      </c>
      <c r="Y72" s="86"/>
      <c r="Z72" s="86" t="s">
        <v>1182</v>
      </c>
      <c r="AA72" s="86"/>
      <c r="AB72" s="86" t="s">
        <v>1183</v>
      </c>
      <c r="AC72" s="86"/>
      <c r="AD72" s="86" t="s">
        <v>1184</v>
      </c>
      <c r="AE72" s="86"/>
      <c r="AF72" s="86" t="s">
        <v>1185</v>
      </c>
      <c r="AG72" s="86"/>
      <c r="AH72" s="86" t="s">
        <v>1186</v>
      </c>
      <c r="AI72" s="86"/>
      <c r="AJ72" s="86" t="s">
        <v>1187</v>
      </c>
      <c r="AK72" s="86"/>
      <c r="AL72" s="86" t="s">
        <v>1188</v>
      </c>
      <c r="AM72" s="86"/>
      <c r="AN72" s="86" t="s">
        <v>1189</v>
      </c>
      <c r="AO72" s="86"/>
      <c r="AP72" s="86" t="s">
        <v>1190</v>
      </c>
      <c r="AQ72" s="86"/>
      <c r="AR72" s="86" t="s">
        <v>1191</v>
      </c>
      <c r="AS72" s="86"/>
      <c r="AT72" s="86" t="s">
        <v>1192</v>
      </c>
      <c r="AU72" s="86"/>
      <c r="AV72" s="86" t="s">
        <v>1193</v>
      </c>
      <c r="AW72" s="86"/>
      <c r="AX72" s="86">
        <v>7750</v>
      </c>
      <c r="AY72" s="86"/>
      <c r="AZ72" s="86" t="s">
        <v>1194</v>
      </c>
      <c r="BA72" s="86"/>
      <c r="BB72" s="86" t="s">
        <v>1195</v>
      </c>
      <c r="BC72" s="86"/>
      <c r="BD72" s="86" t="s">
        <v>1196</v>
      </c>
      <c r="BE72" s="65"/>
      <c r="BF72" s="63"/>
      <c r="BG72" s="6"/>
    </row>
    <row r="73" spans="1:237" customFormat="1" ht="13.2" x14ac:dyDescent="0.25">
      <c r="B73" s="46"/>
      <c r="C73" s="21">
        <v>2020</v>
      </c>
      <c r="D73" s="86" t="s">
        <v>1197</v>
      </c>
      <c r="E73" s="86"/>
      <c r="F73" s="86" t="s">
        <v>1198</v>
      </c>
      <c r="G73" s="86"/>
      <c r="H73" s="86" t="s">
        <v>1199</v>
      </c>
      <c r="I73" s="86"/>
      <c r="J73" s="86" t="s">
        <v>1200</v>
      </c>
      <c r="K73" s="86"/>
      <c r="L73" s="86" t="s">
        <v>1201</v>
      </c>
      <c r="M73" s="86"/>
      <c r="N73" s="86" t="s">
        <v>1202</v>
      </c>
      <c r="O73" s="86"/>
      <c r="P73" s="86" t="s">
        <v>1203</v>
      </c>
      <c r="Q73" s="86"/>
      <c r="R73" s="86" t="s">
        <v>1204</v>
      </c>
      <c r="S73" s="86"/>
      <c r="T73" s="86" t="s">
        <v>1205</v>
      </c>
      <c r="U73" s="86"/>
      <c r="V73" s="86" t="s">
        <v>1206</v>
      </c>
      <c r="W73" s="86"/>
      <c r="X73" s="86" t="s">
        <v>1207</v>
      </c>
      <c r="Y73" s="86"/>
      <c r="Z73" s="86" t="s">
        <v>1208</v>
      </c>
      <c r="AA73" s="86"/>
      <c r="AB73" s="86" t="s">
        <v>1209</v>
      </c>
      <c r="AC73" s="86"/>
      <c r="AD73" s="86" t="s">
        <v>1210</v>
      </c>
      <c r="AE73" s="86"/>
      <c r="AF73" s="86" t="s">
        <v>1211</v>
      </c>
      <c r="AG73" s="86"/>
      <c r="AH73" s="86" t="s">
        <v>1212</v>
      </c>
      <c r="AI73" s="86"/>
      <c r="AJ73" s="86" t="s">
        <v>1213</v>
      </c>
      <c r="AK73" s="86"/>
      <c r="AL73" s="86" t="s">
        <v>1214</v>
      </c>
      <c r="AM73" s="86"/>
      <c r="AN73" s="86" t="s">
        <v>1215</v>
      </c>
      <c r="AO73" s="86"/>
      <c r="AP73" s="86" t="s">
        <v>1216</v>
      </c>
      <c r="AQ73" s="86"/>
      <c r="AR73" s="86" t="s">
        <v>1217</v>
      </c>
      <c r="AS73" s="86"/>
      <c r="AT73" s="86" t="s">
        <v>1218</v>
      </c>
      <c r="AU73" s="86"/>
      <c r="AV73" s="86" t="s">
        <v>1219</v>
      </c>
      <c r="AW73" s="86"/>
      <c r="AX73" s="86">
        <v>7788</v>
      </c>
      <c r="AY73" s="86"/>
      <c r="AZ73" s="86" t="s">
        <v>1220</v>
      </c>
      <c r="BA73" s="86"/>
      <c r="BB73" s="86" t="s">
        <v>1221</v>
      </c>
      <c r="BC73" s="86"/>
      <c r="BD73" s="86" t="s">
        <v>1222</v>
      </c>
      <c r="BE73" s="65"/>
      <c r="BF73" s="63"/>
      <c r="BG73" s="6"/>
    </row>
    <row r="74" spans="1:237" s="3" customFormat="1" ht="13.2" x14ac:dyDescent="0.25">
      <c r="B74" s="46"/>
      <c r="C74" s="21">
        <v>2021</v>
      </c>
      <c r="D74" s="86" t="s">
        <v>1223</v>
      </c>
      <c r="E74" s="86"/>
      <c r="F74" s="86" t="s">
        <v>1224</v>
      </c>
      <c r="G74" s="86"/>
      <c r="H74" s="86" t="s">
        <v>1225</v>
      </c>
      <c r="I74" s="86"/>
      <c r="J74" s="86" t="s">
        <v>1226</v>
      </c>
      <c r="K74" s="86"/>
      <c r="L74" s="86" t="s">
        <v>1227</v>
      </c>
      <c r="M74" s="86"/>
      <c r="N74" s="86" t="s">
        <v>1228</v>
      </c>
      <c r="O74" s="86"/>
      <c r="P74" s="86" t="s">
        <v>1229</v>
      </c>
      <c r="Q74" s="86"/>
      <c r="R74" s="86" t="s">
        <v>1230</v>
      </c>
      <c r="S74" s="86"/>
      <c r="T74" s="86" t="s">
        <v>1231</v>
      </c>
      <c r="U74" s="86"/>
      <c r="V74" s="86" t="s">
        <v>1232</v>
      </c>
      <c r="W74" s="86"/>
      <c r="X74" s="86" t="s">
        <v>1233</v>
      </c>
      <c r="Y74" s="86"/>
      <c r="Z74" s="86" t="s">
        <v>1234</v>
      </c>
      <c r="AA74" s="86"/>
      <c r="AB74" s="86" t="s">
        <v>1235</v>
      </c>
      <c r="AC74" s="86"/>
      <c r="AD74" s="86" t="s">
        <v>1236</v>
      </c>
      <c r="AE74" s="86"/>
      <c r="AF74" s="86" t="s">
        <v>1237</v>
      </c>
      <c r="AG74" s="86"/>
      <c r="AH74" s="86" t="s">
        <v>1238</v>
      </c>
      <c r="AI74" s="86"/>
      <c r="AJ74" s="86" t="s">
        <v>1239</v>
      </c>
      <c r="AK74" s="86"/>
      <c r="AL74" s="86" t="s">
        <v>1240</v>
      </c>
      <c r="AM74" s="86"/>
      <c r="AN74" s="86" t="s">
        <v>1241</v>
      </c>
      <c r="AO74" s="86"/>
      <c r="AP74" s="86" t="s">
        <v>1242</v>
      </c>
      <c r="AQ74" s="86"/>
      <c r="AR74" s="86" t="s">
        <v>1243</v>
      </c>
      <c r="AS74" s="86"/>
      <c r="AT74" s="86" t="s">
        <v>1244</v>
      </c>
      <c r="AU74" s="86"/>
      <c r="AV74" s="86" t="s">
        <v>1245</v>
      </c>
      <c r="AW74" s="86"/>
      <c r="AX74" s="86">
        <v>5865</v>
      </c>
      <c r="AY74" s="86"/>
      <c r="AZ74" s="86" t="s">
        <v>1246</v>
      </c>
      <c r="BA74" s="86"/>
      <c r="BB74" s="86" t="s">
        <v>1247</v>
      </c>
      <c r="BC74" s="86"/>
      <c r="BD74" s="86" t="s">
        <v>1248</v>
      </c>
      <c r="BE74" s="65"/>
      <c r="BF74" s="63"/>
      <c r="BG74" s="6"/>
    </row>
    <row r="75" spans="1:237" s="17" customFormat="1" ht="13.2" x14ac:dyDescent="0.25">
      <c r="A75" s="3"/>
      <c r="B75" s="46"/>
      <c r="C75" s="22">
        <v>2022</v>
      </c>
      <c r="D75" s="86" t="s">
        <v>1249</v>
      </c>
      <c r="E75" s="86"/>
      <c r="F75" s="86" t="s">
        <v>1250</v>
      </c>
      <c r="G75" s="86"/>
      <c r="H75" s="86" t="s">
        <v>1251</v>
      </c>
      <c r="I75" s="86"/>
      <c r="J75" s="86" t="s">
        <v>1252</v>
      </c>
      <c r="K75" s="86"/>
      <c r="L75" s="86" t="s">
        <v>1253</v>
      </c>
      <c r="M75" s="86"/>
      <c r="N75" s="86" t="s">
        <v>1254</v>
      </c>
      <c r="O75" s="86"/>
      <c r="P75" s="86" t="s">
        <v>1255</v>
      </c>
      <c r="Q75" s="86"/>
      <c r="R75" s="86" t="s">
        <v>1256</v>
      </c>
      <c r="S75" s="86"/>
      <c r="T75" s="86" t="s">
        <v>1257</v>
      </c>
      <c r="U75" s="86"/>
      <c r="V75" s="86" t="s">
        <v>1258</v>
      </c>
      <c r="W75" s="86"/>
      <c r="X75" s="86" t="s">
        <v>1259</v>
      </c>
      <c r="Y75" s="86"/>
      <c r="Z75" s="86" t="s">
        <v>1260</v>
      </c>
      <c r="AA75" s="86"/>
      <c r="AB75" s="86" t="s">
        <v>1261</v>
      </c>
      <c r="AC75" s="86"/>
      <c r="AD75" s="86" t="s">
        <v>1262</v>
      </c>
      <c r="AE75" s="86"/>
      <c r="AF75" s="86" t="s">
        <v>1263</v>
      </c>
      <c r="AG75" s="86"/>
      <c r="AH75" s="86" t="s">
        <v>1264</v>
      </c>
      <c r="AI75" s="86"/>
      <c r="AJ75" s="86" t="s">
        <v>1265</v>
      </c>
      <c r="AK75" s="86"/>
      <c r="AL75" s="86" t="s">
        <v>1266</v>
      </c>
      <c r="AM75" s="86"/>
      <c r="AN75" s="86" t="s">
        <v>1267</v>
      </c>
      <c r="AO75" s="86"/>
      <c r="AP75" s="86" t="s">
        <v>1268</v>
      </c>
      <c r="AQ75" s="86"/>
      <c r="AR75" s="86" t="s">
        <v>1269</v>
      </c>
      <c r="AS75" s="86"/>
      <c r="AT75" s="86" t="s">
        <v>1270</v>
      </c>
      <c r="AU75" s="86"/>
      <c r="AV75" s="86" t="s">
        <v>1271</v>
      </c>
      <c r="AW75" s="86"/>
      <c r="AX75" s="86">
        <v>300</v>
      </c>
      <c r="AY75" s="86"/>
      <c r="AZ75" s="86" t="s">
        <v>1272</v>
      </c>
      <c r="BA75" s="86"/>
      <c r="BB75" s="86" t="s">
        <v>1273</v>
      </c>
      <c r="BC75" s="86"/>
      <c r="BD75" s="86" t="s">
        <v>1274</v>
      </c>
      <c r="BE75" s="65"/>
      <c r="BF75" s="63"/>
      <c r="BG75" s="6"/>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row>
    <row r="76" spans="1:237" customFormat="1" ht="13.2" x14ac:dyDescent="0.25">
      <c r="B76" s="46" t="s">
        <v>8097</v>
      </c>
      <c r="C76" s="21">
        <v>2018</v>
      </c>
      <c r="D76" s="86">
        <v>38</v>
      </c>
      <c r="E76" s="86"/>
      <c r="F76" s="86" t="s">
        <v>1275</v>
      </c>
      <c r="G76" s="86"/>
      <c r="H76" s="86" t="s">
        <v>1276</v>
      </c>
      <c r="I76" s="86"/>
      <c r="J76" s="86" t="s">
        <v>1277</v>
      </c>
      <c r="K76" s="86"/>
      <c r="L76" s="86" t="s">
        <v>1278</v>
      </c>
      <c r="M76" s="86"/>
      <c r="N76" s="86" t="s">
        <v>1279</v>
      </c>
      <c r="O76" s="86"/>
      <c r="P76" s="86" t="s">
        <v>1280</v>
      </c>
      <c r="Q76" s="86"/>
      <c r="R76" s="86" t="s">
        <v>1281</v>
      </c>
      <c r="S76" s="86"/>
      <c r="T76" s="86" t="s">
        <v>1282</v>
      </c>
      <c r="U76" s="86"/>
      <c r="V76" s="86" t="s">
        <v>1283</v>
      </c>
      <c r="W76" s="86"/>
      <c r="X76" s="86" t="s">
        <v>1284</v>
      </c>
      <c r="Y76" s="86"/>
      <c r="Z76" s="86" t="s">
        <v>1285</v>
      </c>
      <c r="AA76" s="86"/>
      <c r="AB76" s="86" t="s">
        <v>1286</v>
      </c>
      <c r="AC76" s="86"/>
      <c r="AD76" s="86" t="s">
        <v>1287</v>
      </c>
      <c r="AE76" s="86"/>
      <c r="AF76" s="86" t="s">
        <v>1288</v>
      </c>
      <c r="AG76" s="86"/>
      <c r="AH76" s="86" t="s">
        <v>1289</v>
      </c>
      <c r="AI76" s="86"/>
      <c r="AJ76" s="86" t="s">
        <v>1290</v>
      </c>
      <c r="AK76" s="86"/>
      <c r="AL76" s="86" t="s">
        <v>1291</v>
      </c>
      <c r="AM76" s="86"/>
      <c r="AN76" s="86" t="s">
        <v>1292</v>
      </c>
      <c r="AO76" s="86"/>
      <c r="AP76" s="86" t="s">
        <v>1293</v>
      </c>
      <c r="AQ76" s="86"/>
      <c r="AR76" s="86" t="s">
        <v>1294</v>
      </c>
      <c r="AS76" s="86"/>
      <c r="AT76" s="86" t="s">
        <v>1295</v>
      </c>
      <c r="AU76" s="86"/>
      <c r="AV76" s="86" t="s">
        <v>1296</v>
      </c>
      <c r="AW76" s="86"/>
      <c r="AX76" s="86">
        <v>70444</v>
      </c>
      <c r="AY76" s="86"/>
      <c r="AZ76" s="86" t="s">
        <v>1297</v>
      </c>
      <c r="BA76" s="86"/>
      <c r="BB76" s="86" t="s">
        <v>1298</v>
      </c>
      <c r="BC76" s="86"/>
      <c r="BD76" s="86" t="s">
        <v>1299</v>
      </c>
      <c r="BE76" s="65"/>
      <c r="BF76" s="63"/>
      <c r="BG76" s="6"/>
    </row>
    <row r="77" spans="1:237" customFormat="1" ht="13.2" x14ac:dyDescent="0.25">
      <c r="B77" s="46"/>
      <c r="C77" s="21">
        <v>2019</v>
      </c>
      <c r="D77" s="86" t="s">
        <v>1300</v>
      </c>
      <c r="E77" s="86"/>
      <c r="F77" s="86" t="s">
        <v>1301</v>
      </c>
      <c r="G77" s="86"/>
      <c r="H77" s="86" t="s">
        <v>1302</v>
      </c>
      <c r="I77" s="86"/>
      <c r="J77" s="86" t="s">
        <v>1303</v>
      </c>
      <c r="K77" s="86"/>
      <c r="L77" s="86" t="s">
        <v>1304</v>
      </c>
      <c r="M77" s="86"/>
      <c r="N77" s="86" t="s">
        <v>1305</v>
      </c>
      <c r="O77" s="86"/>
      <c r="P77" s="86" t="s">
        <v>1306</v>
      </c>
      <c r="Q77" s="86"/>
      <c r="R77" s="86" t="s">
        <v>1307</v>
      </c>
      <c r="S77" s="86"/>
      <c r="T77" s="86" t="s">
        <v>1308</v>
      </c>
      <c r="U77" s="86"/>
      <c r="V77" s="86" t="s">
        <v>1309</v>
      </c>
      <c r="W77" s="86"/>
      <c r="X77" s="86" t="s">
        <v>1310</v>
      </c>
      <c r="Y77" s="86"/>
      <c r="Z77" s="86" t="s">
        <v>1311</v>
      </c>
      <c r="AA77" s="86"/>
      <c r="AB77" s="86" t="s">
        <v>1312</v>
      </c>
      <c r="AC77" s="86"/>
      <c r="AD77" s="86" t="s">
        <v>1313</v>
      </c>
      <c r="AE77" s="86"/>
      <c r="AF77" s="86" t="s">
        <v>1314</v>
      </c>
      <c r="AG77" s="86"/>
      <c r="AH77" s="86" t="s">
        <v>1315</v>
      </c>
      <c r="AI77" s="86"/>
      <c r="AJ77" s="86" t="s">
        <v>1316</v>
      </c>
      <c r="AK77" s="86"/>
      <c r="AL77" s="86" t="s">
        <v>1317</v>
      </c>
      <c r="AM77" s="86"/>
      <c r="AN77" s="86" t="s">
        <v>1318</v>
      </c>
      <c r="AO77" s="86"/>
      <c r="AP77" s="86" t="s">
        <v>1319</v>
      </c>
      <c r="AQ77" s="86"/>
      <c r="AR77" s="86" t="s">
        <v>1320</v>
      </c>
      <c r="AS77" s="86"/>
      <c r="AT77" s="86" t="s">
        <v>1321</v>
      </c>
      <c r="AU77" s="86"/>
      <c r="AV77" s="86" t="s">
        <v>1322</v>
      </c>
      <c r="AW77" s="86"/>
      <c r="AX77" s="86">
        <v>46626</v>
      </c>
      <c r="AY77" s="86"/>
      <c r="AZ77" s="86" t="s">
        <v>1323</v>
      </c>
      <c r="BA77" s="86"/>
      <c r="BB77" s="86" t="s">
        <v>1324</v>
      </c>
      <c r="BC77" s="86"/>
      <c r="BD77" s="86" t="s">
        <v>1325</v>
      </c>
      <c r="BE77" s="65"/>
      <c r="BF77" s="63"/>
      <c r="BG77" s="6"/>
    </row>
    <row r="78" spans="1:237" customFormat="1" ht="13.2" x14ac:dyDescent="0.25">
      <c r="B78" s="46"/>
      <c r="C78" s="21">
        <v>2020</v>
      </c>
      <c r="D78" s="86">
        <v>1893</v>
      </c>
      <c r="E78" s="86"/>
      <c r="F78" s="86" t="s">
        <v>1326</v>
      </c>
      <c r="G78" s="86"/>
      <c r="H78" s="86" t="s">
        <v>1327</v>
      </c>
      <c r="I78" s="86"/>
      <c r="J78" s="86" t="s">
        <v>1328</v>
      </c>
      <c r="K78" s="86"/>
      <c r="L78" s="86" t="s">
        <v>1329</v>
      </c>
      <c r="M78" s="86"/>
      <c r="N78" s="86" t="s">
        <v>1330</v>
      </c>
      <c r="O78" s="86"/>
      <c r="P78" s="86" t="s">
        <v>1331</v>
      </c>
      <c r="Q78" s="86"/>
      <c r="R78" s="86" t="s">
        <v>1332</v>
      </c>
      <c r="S78" s="86"/>
      <c r="T78" s="86" t="s">
        <v>1333</v>
      </c>
      <c r="U78" s="86"/>
      <c r="V78" s="86" t="s">
        <v>1334</v>
      </c>
      <c r="W78" s="86"/>
      <c r="X78" s="86" t="s">
        <v>1335</v>
      </c>
      <c r="Y78" s="86"/>
      <c r="Z78" s="86" t="s">
        <v>1336</v>
      </c>
      <c r="AA78" s="86"/>
      <c r="AB78" s="86" t="s">
        <v>1337</v>
      </c>
      <c r="AC78" s="86"/>
      <c r="AD78" s="86" t="s">
        <v>1338</v>
      </c>
      <c r="AE78" s="86"/>
      <c r="AF78" s="86" t="s">
        <v>1339</v>
      </c>
      <c r="AG78" s="86"/>
      <c r="AH78" s="86" t="s">
        <v>1340</v>
      </c>
      <c r="AI78" s="86"/>
      <c r="AJ78" s="86" t="s">
        <v>1341</v>
      </c>
      <c r="AK78" s="86"/>
      <c r="AL78" s="86" t="s">
        <v>1342</v>
      </c>
      <c r="AM78" s="86"/>
      <c r="AN78" s="86" t="s">
        <v>1343</v>
      </c>
      <c r="AO78" s="86"/>
      <c r="AP78" s="86" t="s">
        <v>1344</v>
      </c>
      <c r="AQ78" s="86"/>
      <c r="AR78" s="86" t="s">
        <v>1345</v>
      </c>
      <c r="AS78" s="86"/>
      <c r="AT78" s="86" t="s">
        <v>1346</v>
      </c>
      <c r="AU78" s="86"/>
      <c r="AV78" s="86" t="s">
        <v>1347</v>
      </c>
      <c r="AW78" s="86"/>
      <c r="AX78" s="86">
        <v>64597</v>
      </c>
      <c r="AY78" s="86"/>
      <c r="AZ78" s="86" t="s">
        <v>1348</v>
      </c>
      <c r="BA78" s="86"/>
      <c r="BB78" s="86" t="s">
        <v>1349</v>
      </c>
      <c r="BC78" s="86"/>
      <c r="BD78" s="86" t="s">
        <v>1350</v>
      </c>
      <c r="BE78" s="65"/>
      <c r="BF78" s="63"/>
      <c r="BG78" s="6"/>
    </row>
    <row r="79" spans="1:237" customFormat="1" ht="13.2" x14ac:dyDescent="0.25">
      <c r="B79" s="46"/>
      <c r="C79" s="21">
        <v>2021</v>
      </c>
      <c r="D79" s="86" t="s">
        <v>1351</v>
      </c>
      <c r="E79" s="86"/>
      <c r="F79" s="86" t="s">
        <v>1352</v>
      </c>
      <c r="G79" s="86"/>
      <c r="H79" s="86" t="s">
        <v>1353</v>
      </c>
      <c r="I79" s="86"/>
      <c r="J79" s="86" t="s">
        <v>1354</v>
      </c>
      <c r="K79" s="86"/>
      <c r="L79" s="86" t="s">
        <v>1355</v>
      </c>
      <c r="M79" s="86"/>
      <c r="N79" s="86" t="s">
        <v>1356</v>
      </c>
      <c r="O79" s="86"/>
      <c r="P79" s="86" t="s">
        <v>1357</v>
      </c>
      <c r="Q79" s="86"/>
      <c r="R79" s="86" t="s">
        <v>1358</v>
      </c>
      <c r="S79" s="86"/>
      <c r="T79" s="86" t="s">
        <v>1359</v>
      </c>
      <c r="U79" s="86"/>
      <c r="V79" s="86" t="s">
        <v>1360</v>
      </c>
      <c r="W79" s="86"/>
      <c r="X79" s="86" t="s">
        <v>1361</v>
      </c>
      <c r="Y79" s="86"/>
      <c r="Z79" s="86" t="s">
        <v>1362</v>
      </c>
      <c r="AA79" s="86"/>
      <c r="AB79" s="86" t="s">
        <v>1363</v>
      </c>
      <c r="AC79" s="86"/>
      <c r="AD79" s="86" t="s">
        <v>1364</v>
      </c>
      <c r="AE79" s="86"/>
      <c r="AF79" s="86" t="s">
        <v>1365</v>
      </c>
      <c r="AG79" s="86"/>
      <c r="AH79" s="86" t="s">
        <v>1366</v>
      </c>
      <c r="AI79" s="86"/>
      <c r="AJ79" s="86" t="s">
        <v>1367</v>
      </c>
      <c r="AK79" s="86"/>
      <c r="AL79" s="86" t="s">
        <v>1368</v>
      </c>
      <c r="AM79" s="86"/>
      <c r="AN79" s="86" t="s">
        <v>1369</v>
      </c>
      <c r="AO79" s="86"/>
      <c r="AP79" s="86" t="s">
        <v>1370</v>
      </c>
      <c r="AQ79" s="86"/>
      <c r="AR79" s="86" t="s">
        <v>1371</v>
      </c>
      <c r="AS79" s="86"/>
      <c r="AT79" s="86" t="s">
        <v>1372</v>
      </c>
      <c r="AU79" s="86"/>
      <c r="AV79" s="86" t="s">
        <v>1373</v>
      </c>
      <c r="AW79" s="86"/>
      <c r="AX79" s="86">
        <v>135516</v>
      </c>
      <c r="AY79" s="86"/>
      <c r="AZ79" s="86" t="s">
        <v>1374</v>
      </c>
      <c r="BA79" s="86"/>
      <c r="BB79" s="86" t="s">
        <v>1375</v>
      </c>
      <c r="BC79" s="86"/>
      <c r="BD79" s="86" t="s">
        <v>1376</v>
      </c>
      <c r="BE79" s="65"/>
      <c r="BF79" s="63"/>
      <c r="BG79" s="6"/>
    </row>
    <row r="80" spans="1:237" s="2" customFormat="1" ht="13.2" x14ac:dyDescent="0.25">
      <c r="A80"/>
      <c r="B80" s="46"/>
      <c r="C80" s="22">
        <v>2022</v>
      </c>
      <c r="D80" s="86">
        <v>4</v>
      </c>
      <c r="E80" s="86"/>
      <c r="F80" s="86" t="s">
        <v>1377</v>
      </c>
      <c r="G80" s="86"/>
      <c r="H80" s="86" t="s">
        <v>1378</v>
      </c>
      <c r="I80" s="86"/>
      <c r="J80" s="86" t="s">
        <v>1379</v>
      </c>
      <c r="K80" s="86"/>
      <c r="L80" s="86" t="s">
        <v>1380</v>
      </c>
      <c r="M80" s="86"/>
      <c r="N80" s="86" t="s">
        <v>1381</v>
      </c>
      <c r="O80" s="86"/>
      <c r="P80" s="86" t="s">
        <v>1382</v>
      </c>
      <c r="Q80" s="86"/>
      <c r="R80" s="86" t="s">
        <v>1383</v>
      </c>
      <c r="S80" s="86"/>
      <c r="T80" s="86" t="s">
        <v>1384</v>
      </c>
      <c r="U80" s="86"/>
      <c r="V80" s="86" t="s">
        <v>1385</v>
      </c>
      <c r="W80" s="86"/>
      <c r="X80" s="86" t="s">
        <v>1386</v>
      </c>
      <c r="Y80" s="86"/>
      <c r="Z80" s="86" t="s">
        <v>1387</v>
      </c>
      <c r="AA80" s="86"/>
      <c r="AB80" s="86" t="s">
        <v>1388</v>
      </c>
      <c r="AC80" s="86"/>
      <c r="AD80" s="86" t="s">
        <v>1389</v>
      </c>
      <c r="AE80" s="86"/>
      <c r="AF80" s="86" t="s">
        <v>1390</v>
      </c>
      <c r="AG80" s="86"/>
      <c r="AH80" s="86" t="s">
        <v>1391</v>
      </c>
      <c r="AI80" s="86"/>
      <c r="AJ80" s="86" t="s">
        <v>1392</v>
      </c>
      <c r="AK80" s="86"/>
      <c r="AL80" s="86" t="s">
        <v>1393</v>
      </c>
      <c r="AM80" s="86"/>
      <c r="AN80" s="86" t="s">
        <v>1394</v>
      </c>
      <c r="AO80" s="86"/>
      <c r="AP80" s="86" t="s">
        <v>1395</v>
      </c>
      <c r="AQ80" s="86"/>
      <c r="AR80" s="86" t="s">
        <v>1396</v>
      </c>
      <c r="AS80" s="86"/>
      <c r="AT80" s="86" t="s">
        <v>1397</v>
      </c>
      <c r="AU80" s="86"/>
      <c r="AV80" s="86" t="s">
        <v>1398</v>
      </c>
      <c r="AW80" s="86"/>
      <c r="AX80" s="86">
        <v>117236</v>
      </c>
      <c r="AY80" s="86"/>
      <c r="AZ80" s="86" t="s">
        <v>1399</v>
      </c>
      <c r="BA80" s="86"/>
      <c r="BB80" s="86" t="s">
        <v>1400</v>
      </c>
      <c r="BC80" s="86"/>
      <c r="BD80" s="86" t="s">
        <v>1401</v>
      </c>
      <c r="BE80" s="65"/>
      <c r="BF80" s="63"/>
      <c r="BG80" s="6"/>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row>
    <row r="81" spans="1:237" customFormat="1" ht="13.2" x14ac:dyDescent="0.25">
      <c r="B81" s="46" t="s">
        <v>8098</v>
      </c>
      <c r="C81" s="21">
        <v>2018</v>
      </c>
      <c r="D81" s="86" t="s">
        <v>1402</v>
      </c>
      <c r="E81" s="86"/>
      <c r="F81" s="86" t="s">
        <v>1403</v>
      </c>
      <c r="G81" s="86"/>
      <c r="H81" s="86" t="s">
        <v>1404</v>
      </c>
      <c r="I81" s="86"/>
      <c r="J81" s="86" t="s">
        <v>1405</v>
      </c>
      <c r="K81" s="86"/>
      <c r="L81" s="86" t="s">
        <v>1406</v>
      </c>
      <c r="M81" s="86"/>
      <c r="N81" s="86" t="s">
        <v>1407</v>
      </c>
      <c r="O81" s="86"/>
      <c r="P81" s="86" t="s">
        <v>1408</v>
      </c>
      <c r="Q81" s="86"/>
      <c r="R81" s="86" t="s">
        <v>1409</v>
      </c>
      <c r="S81" s="86"/>
      <c r="T81" s="86" t="s">
        <v>1410</v>
      </c>
      <c r="U81" s="86"/>
      <c r="V81" s="86" t="s">
        <v>1411</v>
      </c>
      <c r="W81" s="86"/>
      <c r="X81" s="86" t="s">
        <v>1412</v>
      </c>
      <c r="Y81" s="86"/>
      <c r="Z81" s="86" t="s">
        <v>1413</v>
      </c>
      <c r="AA81" s="86"/>
      <c r="AB81" s="86" t="s">
        <v>1414</v>
      </c>
      <c r="AC81" s="86"/>
      <c r="AD81" s="86" t="s">
        <v>1415</v>
      </c>
      <c r="AE81" s="86"/>
      <c r="AF81" s="86" t="s">
        <v>1416</v>
      </c>
      <c r="AG81" s="86"/>
      <c r="AH81" s="86" t="s">
        <v>1417</v>
      </c>
      <c r="AI81" s="86"/>
      <c r="AJ81" s="86" t="s">
        <v>1418</v>
      </c>
      <c r="AK81" s="86"/>
      <c r="AL81" s="86" t="s">
        <v>1419</v>
      </c>
      <c r="AM81" s="86"/>
      <c r="AN81" s="86" t="s">
        <v>1420</v>
      </c>
      <c r="AO81" s="86"/>
      <c r="AP81" s="86" t="s">
        <v>1421</v>
      </c>
      <c r="AQ81" s="86"/>
      <c r="AR81" s="86" t="s">
        <v>1422</v>
      </c>
      <c r="AS81" s="86"/>
      <c r="AT81" s="86" t="s">
        <v>1423</v>
      </c>
      <c r="AU81" s="86"/>
      <c r="AV81" s="86" t="s">
        <v>1424</v>
      </c>
      <c r="AW81" s="86"/>
      <c r="AX81" s="86">
        <v>2</v>
      </c>
      <c r="AY81" s="86"/>
      <c r="AZ81" s="86" t="s">
        <v>1425</v>
      </c>
      <c r="BA81" s="86"/>
      <c r="BB81" s="86" t="s">
        <v>1426</v>
      </c>
      <c r="BC81" s="86"/>
      <c r="BD81" s="86" t="s">
        <v>1427</v>
      </c>
      <c r="BE81" s="65"/>
      <c r="BF81" s="63"/>
      <c r="BG81" s="6"/>
    </row>
    <row r="82" spans="1:237" customFormat="1" ht="13.2" x14ac:dyDescent="0.25">
      <c r="B82" s="46"/>
      <c r="C82" s="21">
        <v>2019</v>
      </c>
      <c r="D82" s="86" t="s">
        <v>1428</v>
      </c>
      <c r="E82" s="86"/>
      <c r="F82" s="86" t="s">
        <v>1429</v>
      </c>
      <c r="G82" s="86"/>
      <c r="H82" s="86" t="s">
        <v>1430</v>
      </c>
      <c r="I82" s="86"/>
      <c r="J82" s="86" t="s">
        <v>1431</v>
      </c>
      <c r="K82" s="86"/>
      <c r="L82" s="86" t="s">
        <v>1432</v>
      </c>
      <c r="M82" s="86"/>
      <c r="N82" s="86" t="s">
        <v>1433</v>
      </c>
      <c r="O82" s="86"/>
      <c r="P82" s="86" t="s">
        <v>1434</v>
      </c>
      <c r="Q82" s="86"/>
      <c r="R82" s="86" t="s">
        <v>1435</v>
      </c>
      <c r="S82" s="86"/>
      <c r="T82" s="86" t="s">
        <v>1436</v>
      </c>
      <c r="U82" s="86"/>
      <c r="V82" s="86" t="s">
        <v>1437</v>
      </c>
      <c r="W82" s="86"/>
      <c r="X82" s="86" t="s">
        <v>1438</v>
      </c>
      <c r="Y82" s="86"/>
      <c r="Z82" s="86" t="s">
        <v>1439</v>
      </c>
      <c r="AA82" s="86"/>
      <c r="AB82" s="86" t="s">
        <v>1440</v>
      </c>
      <c r="AC82" s="86"/>
      <c r="AD82" s="86" t="s">
        <v>1441</v>
      </c>
      <c r="AE82" s="86"/>
      <c r="AF82" s="86" t="s">
        <v>1442</v>
      </c>
      <c r="AG82" s="86"/>
      <c r="AH82" s="86" t="s">
        <v>1443</v>
      </c>
      <c r="AI82" s="86"/>
      <c r="AJ82" s="86" t="s">
        <v>1444</v>
      </c>
      <c r="AK82" s="86"/>
      <c r="AL82" s="86" t="s">
        <v>1445</v>
      </c>
      <c r="AM82" s="86"/>
      <c r="AN82" s="86" t="s">
        <v>1446</v>
      </c>
      <c r="AO82" s="86"/>
      <c r="AP82" s="86" t="s">
        <v>1447</v>
      </c>
      <c r="AQ82" s="86"/>
      <c r="AR82" s="86" t="s">
        <v>1448</v>
      </c>
      <c r="AS82" s="86"/>
      <c r="AT82" s="86" t="s">
        <v>1449</v>
      </c>
      <c r="AU82" s="86"/>
      <c r="AV82" s="86" t="s">
        <v>1450</v>
      </c>
      <c r="AW82" s="86"/>
      <c r="AX82" s="86">
        <v>24</v>
      </c>
      <c r="AY82" s="86"/>
      <c r="AZ82" s="86" t="s">
        <v>1451</v>
      </c>
      <c r="BA82" s="86"/>
      <c r="BB82" s="86" t="s">
        <v>1452</v>
      </c>
      <c r="BC82" s="86"/>
      <c r="BD82" s="86" t="s">
        <v>1453</v>
      </c>
      <c r="BE82" s="65"/>
      <c r="BF82" s="63"/>
      <c r="BG82" s="6"/>
    </row>
    <row r="83" spans="1:237" customFormat="1" ht="13.2" x14ac:dyDescent="0.25">
      <c r="B83" s="46"/>
      <c r="C83" s="21">
        <v>2020</v>
      </c>
      <c r="D83" s="86" t="s">
        <v>1454</v>
      </c>
      <c r="E83" s="86"/>
      <c r="F83" s="86" t="s">
        <v>1455</v>
      </c>
      <c r="G83" s="86"/>
      <c r="H83" s="86" t="s">
        <v>1456</v>
      </c>
      <c r="I83" s="86"/>
      <c r="J83" s="86" t="s">
        <v>1457</v>
      </c>
      <c r="K83" s="86"/>
      <c r="L83" s="86" t="s">
        <v>1458</v>
      </c>
      <c r="M83" s="86"/>
      <c r="N83" s="86" t="s">
        <v>1459</v>
      </c>
      <c r="O83" s="86"/>
      <c r="P83" s="86" t="s">
        <v>1460</v>
      </c>
      <c r="Q83" s="86"/>
      <c r="R83" s="86" t="s">
        <v>1461</v>
      </c>
      <c r="S83" s="86"/>
      <c r="T83" s="86" t="s">
        <v>1462</v>
      </c>
      <c r="U83" s="86"/>
      <c r="V83" s="86" t="s">
        <v>1463</v>
      </c>
      <c r="W83" s="86"/>
      <c r="X83" s="86" t="s">
        <v>1464</v>
      </c>
      <c r="Y83" s="86"/>
      <c r="Z83" s="86" t="s">
        <v>1465</v>
      </c>
      <c r="AA83" s="86"/>
      <c r="AB83" s="86" t="s">
        <v>1466</v>
      </c>
      <c r="AC83" s="86"/>
      <c r="AD83" s="86" t="s">
        <v>1467</v>
      </c>
      <c r="AE83" s="86"/>
      <c r="AF83" s="86" t="s">
        <v>1468</v>
      </c>
      <c r="AG83" s="86"/>
      <c r="AH83" s="86" t="s">
        <v>1469</v>
      </c>
      <c r="AI83" s="86"/>
      <c r="AJ83" s="86" t="s">
        <v>1470</v>
      </c>
      <c r="AK83" s="86"/>
      <c r="AL83" s="86" t="s">
        <v>1471</v>
      </c>
      <c r="AM83" s="86"/>
      <c r="AN83" s="86" t="s">
        <v>1472</v>
      </c>
      <c r="AO83" s="86"/>
      <c r="AP83" s="86" t="s">
        <v>1473</v>
      </c>
      <c r="AQ83" s="86"/>
      <c r="AR83" s="86" t="s">
        <v>1474</v>
      </c>
      <c r="AS83" s="86"/>
      <c r="AT83" s="86" t="s">
        <v>1475</v>
      </c>
      <c r="AU83" s="86"/>
      <c r="AV83" s="86" t="s">
        <v>1476</v>
      </c>
      <c r="AW83" s="86"/>
      <c r="AX83" s="86">
        <v>28</v>
      </c>
      <c r="AY83" s="86"/>
      <c r="AZ83" s="86" t="s">
        <v>1477</v>
      </c>
      <c r="BA83" s="86"/>
      <c r="BB83" s="86" t="s">
        <v>1478</v>
      </c>
      <c r="BC83" s="86"/>
      <c r="BD83" s="86" t="s">
        <v>1479</v>
      </c>
      <c r="BE83" s="65"/>
      <c r="BF83" s="63"/>
      <c r="BG83" s="6"/>
    </row>
    <row r="84" spans="1:237" s="2" customFormat="1" ht="13.2" x14ac:dyDescent="0.25">
      <c r="A84"/>
      <c r="B84" s="46"/>
      <c r="C84" s="21">
        <v>2021</v>
      </c>
      <c r="D84" s="86" t="s">
        <v>1480</v>
      </c>
      <c r="E84" s="86"/>
      <c r="F84" s="86" t="s">
        <v>1481</v>
      </c>
      <c r="G84" s="86"/>
      <c r="H84" s="86" t="s">
        <v>1482</v>
      </c>
      <c r="I84" s="86"/>
      <c r="J84" s="86" t="s">
        <v>1483</v>
      </c>
      <c r="K84" s="86"/>
      <c r="L84" s="86" t="s">
        <v>1484</v>
      </c>
      <c r="M84" s="86"/>
      <c r="N84" s="86" t="s">
        <v>1485</v>
      </c>
      <c r="O84" s="86"/>
      <c r="P84" s="86" t="s">
        <v>1486</v>
      </c>
      <c r="Q84" s="86"/>
      <c r="R84" s="86" t="s">
        <v>1487</v>
      </c>
      <c r="S84" s="86"/>
      <c r="T84" s="86" t="s">
        <v>1488</v>
      </c>
      <c r="U84" s="86"/>
      <c r="V84" s="86" t="s">
        <v>1489</v>
      </c>
      <c r="W84" s="86"/>
      <c r="X84" s="86" t="s">
        <v>1490</v>
      </c>
      <c r="Y84" s="86"/>
      <c r="Z84" s="86" t="s">
        <v>1491</v>
      </c>
      <c r="AA84" s="86"/>
      <c r="AB84" s="86" t="s">
        <v>1492</v>
      </c>
      <c r="AC84" s="86"/>
      <c r="AD84" s="86" t="s">
        <v>1493</v>
      </c>
      <c r="AE84" s="86"/>
      <c r="AF84" s="86" t="s">
        <v>1494</v>
      </c>
      <c r="AG84" s="86"/>
      <c r="AH84" s="86" t="s">
        <v>1495</v>
      </c>
      <c r="AI84" s="86"/>
      <c r="AJ84" s="86" t="s">
        <v>1496</v>
      </c>
      <c r="AK84" s="86"/>
      <c r="AL84" s="86" t="s">
        <v>1497</v>
      </c>
      <c r="AM84" s="86"/>
      <c r="AN84" s="86" t="s">
        <v>1498</v>
      </c>
      <c r="AO84" s="86"/>
      <c r="AP84" s="86" t="s">
        <v>1499</v>
      </c>
      <c r="AQ84" s="86"/>
      <c r="AR84" s="86" t="s">
        <v>1500</v>
      </c>
      <c r="AS84" s="86"/>
      <c r="AT84" s="86" t="s">
        <v>1501</v>
      </c>
      <c r="AU84" s="86"/>
      <c r="AV84" s="86" t="s">
        <v>1502</v>
      </c>
      <c r="AW84" s="86"/>
      <c r="AX84" s="86">
        <v>6</v>
      </c>
      <c r="AY84" s="86"/>
      <c r="AZ84" s="86" t="s">
        <v>1503</v>
      </c>
      <c r="BA84" s="86"/>
      <c r="BB84" s="86" t="s">
        <v>1504</v>
      </c>
      <c r="BC84" s="86"/>
      <c r="BD84" s="86" t="s">
        <v>1505</v>
      </c>
      <c r="BE84" s="65"/>
      <c r="BF84" s="63"/>
      <c r="BG84" s="6"/>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row>
    <row r="85" spans="1:237" customFormat="1" ht="13.2" x14ac:dyDescent="0.25">
      <c r="B85" s="46" t="s">
        <v>8099</v>
      </c>
      <c r="C85" s="21">
        <v>2019</v>
      </c>
      <c r="D85" s="86" t="s">
        <v>1506</v>
      </c>
      <c r="E85" s="86"/>
      <c r="F85" s="86" t="s">
        <v>1507</v>
      </c>
      <c r="G85" s="86"/>
      <c r="H85" s="86" t="s">
        <v>1508</v>
      </c>
      <c r="I85" s="86"/>
      <c r="J85" s="86" t="s">
        <v>1509</v>
      </c>
      <c r="K85" s="86"/>
      <c r="L85" s="86">
        <v>57</v>
      </c>
      <c r="M85" s="86"/>
      <c r="N85" s="86" t="s">
        <v>1510</v>
      </c>
      <c r="O85" s="86"/>
      <c r="P85" s="86" t="s">
        <v>1511</v>
      </c>
      <c r="Q85" s="86"/>
      <c r="R85" s="86" t="s">
        <v>1512</v>
      </c>
      <c r="S85" s="86"/>
      <c r="T85" s="86" t="s">
        <v>1513</v>
      </c>
      <c r="U85" s="86"/>
      <c r="V85" s="86" t="s">
        <v>1514</v>
      </c>
      <c r="W85" s="86"/>
      <c r="X85" s="86" t="s">
        <v>1515</v>
      </c>
      <c r="Y85" s="86"/>
      <c r="Z85" s="86" t="s">
        <v>1516</v>
      </c>
      <c r="AA85" s="86"/>
      <c r="AB85" s="86" t="s">
        <v>1517</v>
      </c>
      <c r="AC85" s="86"/>
      <c r="AD85" s="86" t="s">
        <v>1518</v>
      </c>
      <c r="AE85" s="86"/>
      <c r="AF85" s="86" t="s">
        <v>1519</v>
      </c>
      <c r="AG85" s="86"/>
      <c r="AH85" s="86" t="s">
        <v>1520</v>
      </c>
      <c r="AI85" s="86"/>
      <c r="AJ85" s="86" t="s">
        <v>1521</v>
      </c>
      <c r="AK85" s="86"/>
      <c r="AL85" s="86" t="s">
        <v>1522</v>
      </c>
      <c r="AM85" s="86"/>
      <c r="AN85" s="86" t="s">
        <v>1523</v>
      </c>
      <c r="AO85" s="86"/>
      <c r="AP85" s="86" t="s">
        <v>1524</v>
      </c>
      <c r="AQ85" s="86"/>
      <c r="AR85" s="86" t="s">
        <v>1525</v>
      </c>
      <c r="AS85" s="86"/>
      <c r="AT85" s="86" t="s">
        <v>1526</v>
      </c>
      <c r="AU85" s="86"/>
      <c r="AV85" s="86" t="s">
        <v>1527</v>
      </c>
      <c r="AW85" s="86"/>
      <c r="AX85" s="86" t="s">
        <v>1528</v>
      </c>
      <c r="AY85" s="86"/>
      <c r="AZ85" s="86" t="s">
        <v>1529</v>
      </c>
      <c r="BA85" s="86"/>
      <c r="BB85" s="86" t="s">
        <v>1530</v>
      </c>
      <c r="BC85" s="86"/>
      <c r="BD85" s="86" t="s">
        <v>1531</v>
      </c>
      <c r="BE85" s="65"/>
      <c r="BF85" s="63"/>
      <c r="BG85" s="6"/>
    </row>
    <row r="86" spans="1:237" customFormat="1" ht="13.2" x14ac:dyDescent="0.25">
      <c r="B86" s="46"/>
      <c r="C86" s="21">
        <v>2020</v>
      </c>
      <c r="D86" s="86" t="s">
        <v>1532</v>
      </c>
      <c r="E86" s="86"/>
      <c r="F86" s="86" t="s">
        <v>1533</v>
      </c>
      <c r="G86" s="86"/>
      <c r="H86" s="86" t="s">
        <v>1534</v>
      </c>
      <c r="I86" s="86"/>
      <c r="J86" s="86" t="s">
        <v>1535</v>
      </c>
      <c r="K86" s="86"/>
      <c r="L86" s="86" t="s">
        <v>1536</v>
      </c>
      <c r="M86" s="86"/>
      <c r="N86" s="86" t="s">
        <v>1537</v>
      </c>
      <c r="O86" s="86"/>
      <c r="P86" s="86" t="s">
        <v>1538</v>
      </c>
      <c r="Q86" s="86"/>
      <c r="R86" s="86" t="s">
        <v>1539</v>
      </c>
      <c r="S86" s="86"/>
      <c r="T86" s="86" t="s">
        <v>1540</v>
      </c>
      <c r="U86" s="86"/>
      <c r="V86" s="86" t="s">
        <v>1541</v>
      </c>
      <c r="W86" s="86"/>
      <c r="X86" s="86" t="s">
        <v>1542</v>
      </c>
      <c r="Y86" s="86"/>
      <c r="Z86" s="86" t="s">
        <v>1543</v>
      </c>
      <c r="AA86" s="86"/>
      <c r="AB86" s="86" t="s">
        <v>1544</v>
      </c>
      <c r="AC86" s="86"/>
      <c r="AD86" s="86" t="s">
        <v>1545</v>
      </c>
      <c r="AE86" s="86"/>
      <c r="AF86" s="86" t="s">
        <v>1546</v>
      </c>
      <c r="AG86" s="86"/>
      <c r="AH86" s="86" t="s">
        <v>1547</v>
      </c>
      <c r="AI86" s="86"/>
      <c r="AJ86" s="86" t="s">
        <v>1548</v>
      </c>
      <c r="AK86" s="86"/>
      <c r="AL86" s="86" t="s">
        <v>1549</v>
      </c>
      <c r="AM86" s="86"/>
      <c r="AN86" s="86" t="s">
        <v>1550</v>
      </c>
      <c r="AO86" s="86"/>
      <c r="AP86" s="86" t="s">
        <v>1551</v>
      </c>
      <c r="AQ86" s="86"/>
      <c r="AR86" s="86" t="s">
        <v>1552</v>
      </c>
      <c r="AS86" s="86"/>
      <c r="AT86" s="86" t="s">
        <v>1553</v>
      </c>
      <c r="AU86" s="86"/>
      <c r="AV86" s="86" t="s">
        <v>1554</v>
      </c>
      <c r="AW86" s="86"/>
      <c r="AX86" s="86">
        <v>100</v>
      </c>
      <c r="AY86" s="86"/>
      <c r="AZ86" s="86" t="s">
        <v>1555</v>
      </c>
      <c r="BA86" s="86"/>
      <c r="BB86" s="86" t="s">
        <v>1556</v>
      </c>
      <c r="BC86" s="86"/>
      <c r="BD86" s="86" t="s">
        <v>1557</v>
      </c>
      <c r="BE86" s="65"/>
      <c r="BF86" s="63"/>
      <c r="BG86" s="6"/>
    </row>
    <row r="87" spans="1:237" customFormat="1" ht="13.2" x14ac:dyDescent="0.25">
      <c r="B87" s="46" t="s">
        <v>8100</v>
      </c>
      <c r="C87" s="21">
        <v>2018</v>
      </c>
      <c r="D87" s="86" t="s">
        <v>1558</v>
      </c>
      <c r="E87" s="86"/>
      <c r="F87" s="86" t="s">
        <v>1559</v>
      </c>
      <c r="G87" s="86"/>
      <c r="H87" s="86" t="s">
        <v>1560</v>
      </c>
      <c r="I87" s="86"/>
      <c r="J87" s="86" t="s">
        <v>1561</v>
      </c>
      <c r="K87" s="86"/>
      <c r="L87" s="86" t="s">
        <v>1562</v>
      </c>
      <c r="M87" s="86"/>
      <c r="N87" s="86" t="s">
        <v>1563</v>
      </c>
      <c r="O87" s="86"/>
      <c r="P87" s="86" t="s">
        <v>1564</v>
      </c>
      <c r="Q87" s="86"/>
      <c r="R87" s="86" t="s">
        <v>1565</v>
      </c>
      <c r="S87" s="86"/>
      <c r="T87" s="86" t="s">
        <v>1566</v>
      </c>
      <c r="U87" s="86"/>
      <c r="V87" s="86" t="s">
        <v>1567</v>
      </c>
      <c r="W87" s="86"/>
      <c r="X87" s="86" t="s">
        <v>1568</v>
      </c>
      <c r="Y87" s="86"/>
      <c r="Z87" s="86" t="s">
        <v>1569</v>
      </c>
      <c r="AA87" s="86"/>
      <c r="AB87" s="86" t="s">
        <v>1570</v>
      </c>
      <c r="AC87" s="86"/>
      <c r="AD87" s="86" t="s">
        <v>1571</v>
      </c>
      <c r="AE87" s="86"/>
      <c r="AF87" s="86" t="s">
        <v>1572</v>
      </c>
      <c r="AG87" s="86"/>
      <c r="AH87" s="86" t="s">
        <v>1573</v>
      </c>
      <c r="AI87" s="86"/>
      <c r="AJ87" s="86" t="s">
        <v>1574</v>
      </c>
      <c r="AK87" s="86"/>
      <c r="AL87" s="86" t="s">
        <v>1575</v>
      </c>
      <c r="AM87" s="86"/>
      <c r="AN87" s="86" t="s">
        <v>1576</v>
      </c>
      <c r="AO87" s="86"/>
      <c r="AP87" s="86" t="s">
        <v>1577</v>
      </c>
      <c r="AQ87" s="86"/>
      <c r="AR87" s="86" t="s">
        <v>1578</v>
      </c>
      <c r="AS87" s="86"/>
      <c r="AT87" s="86" t="s">
        <v>1579</v>
      </c>
      <c r="AU87" s="86"/>
      <c r="AV87" s="86" t="s">
        <v>1580</v>
      </c>
      <c r="AW87" s="86"/>
      <c r="AX87" s="86">
        <v>52</v>
      </c>
      <c r="AY87" s="86"/>
      <c r="AZ87" s="86" t="s">
        <v>1581</v>
      </c>
      <c r="BA87" s="86"/>
      <c r="BB87" s="86" t="s">
        <v>1582</v>
      </c>
      <c r="BC87" s="86"/>
      <c r="BD87" s="86" t="s">
        <v>1583</v>
      </c>
      <c r="BE87" s="65"/>
      <c r="BF87" s="63"/>
      <c r="BG87" s="6"/>
    </row>
    <row r="88" spans="1:237" customFormat="1" ht="13.2" x14ac:dyDescent="0.25">
      <c r="B88" s="46"/>
      <c r="C88" s="21">
        <v>2019</v>
      </c>
      <c r="D88" s="86">
        <v>40</v>
      </c>
      <c r="E88" s="86"/>
      <c r="F88" s="86" t="s">
        <v>1584</v>
      </c>
      <c r="G88" s="86"/>
      <c r="H88" s="86" t="s">
        <v>1585</v>
      </c>
      <c r="I88" s="86"/>
      <c r="J88" s="86" t="s">
        <v>1586</v>
      </c>
      <c r="K88" s="86"/>
      <c r="L88" s="86" t="s">
        <v>1587</v>
      </c>
      <c r="M88" s="86"/>
      <c r="N88" s="86" t="s">
        <v>1588</v>
      </c>
      <c r="O88" s="86"/>
      <c r="P88" s="86" t="s">
        <v>1589</v>
      </c>
      <c r="Q88" s="86"/>
      <c r="R88" s="86" t="s">
        <v>1590</v>
      </c>
      <c r="S88" s="86"/>
      <c r="T88" s="86" t="s">
        <v>1591</v>
      </c>
      <c r="U88" s="86"/>
      <c r="V88" s="86" t="s">
        <v>1592</v>
      </c>
      <c r="W88" s="86"/>
      <c r="X88" s="86" t="s">
        <v>1593</v>
      </c>
      <c r="Y88" s="86"/>
      <c r="Z88" s="86" t="s">
        <v>1594</v>
      </c>
      <c r="AA88" s="86"/>
      <c r="AB88" s="86" t="s">
        <v>1595</v>
      </c>
      <c r="AC88" s="86"/>
      <c r="AD88" s="86" t="s">
        <v>1596</v>
      </c>
      <c r="AE88" s="86"/>
      <c r="AF88" s="86" t="s">
        <v>1597</v>
      </c>
      <c r="AG88" s="86"/>
      <c r="AH88" s="86" t="s">
        <v>1598</v>
      </c>
      <c r="AI88" s="86"/>
      <c r="AJ88" s="86" t="s">
        <v>1599</v>
      </c>
      <c r="AK88" s="86"/>
      <c r="AL88" s="86" t="s">
        <v>1600</v>
      </c>
      <c r="AM88" s="86"/>
      <c r="AN88" s="86" t="s">
        <v>1601</v>
      </c>
      <c r="AO88" s="86"/>
      <c r="AP88" s="86" t="s">
        <v>1602</v>
      </c>
      <c r="AQ88" s="86"/>
      <c r="AR88" s="86" t="s">
        <v>1603</v>
      </c>
      <c r="AS88" s="86"/>
      <c r="AT88" s="86" t="s">
        <v>1604</v>
      </c>
      <c r="AU88" s="86"/>
      <c r="AV88" s="86" t="s">
        <v>1605</v>
      </c>
      <c r="AW88" s="86"/>
      <c r="AX88" s="86">
        <v>207</v>
      </c>
      <c r="AY88" s="86"/>
      <c r="AZ88" s="86" t="s">
        <v>1606</v>
      </c>
      <c r="BA88" s="86"/>
      <c r="BB88" s="86" t="s">
        <v>1607</v>
      </c>
      <c r="BC88" s="86"/>
      <c r="BD88" s="86" t="s">
        <v>1608</v>
      </c>
      <c r="BE88" s="65"/>
      <c r="BF88" s="63"/>
      <c r="BG88" s="6"/>
    </row>
    <row r="89" spans="1:237" customFormat="1" ht="13.2" x14ac:dyDescent="0.25">
      <c r="B89" s="46"/>
      <c r="C89" s="21">
        <v>2020</v>
      </c>
      <c r="D89" s="86" t="s">
        <v>1609</v>
      </c>
      <c r="E89" s="86"/>
      <c r="F89" s="86" t="s">
        <v>1610</v>
      </c>
      <c r="G89" s="86"/>
      <c r="H89" s="86" t="s">
        <v>1611</v>
      </c>
      <c r="I89" s="86"/>
      <c r="J89" s="86" t="s">
        <v>1612</v>
      </c>
      <c r="K89" s="86"/>
      <c r="L89" s="86" t="s">
        <v>1613</v>
      </c>
      <c r="M89" s="86"/>
      <c r="N89" s="86" t="s">
        <v>1614</v>
      </c>
      <c r="O89" s="86"/>
      <c r="P89" s="86" t="s">
        <v>1615</v>
      </c>
      <c r="Q89" s="86"/>
      <c r="R89" s="86" t="s">
        <v>1616</v>
      </c>
      <c r="S89" s="86"/>
      <c r="T89" s="86" t="s">
        <v>1617</v>
      </c>
      <c r="U89" s="86"/>
      <c r="V89" s="86" t="s">
        <v>1618</v>
      </c>
      <c r="W89" s="86"/>
      <c r="X89" s="86" t="s">
        <v>1619</v>
      </c>
      <c r="Y89" s="86"/>
      <c r="Z89" s="86" t="s">
        <v>1620</v>
      </c>
      <c r="AA89" s="86"/>
      <c r="AB89" s="86" t="s">
        <v>1621</v>
      </c>
      <c r="AC89" s="86"/>
      <c r="AD89" s="86" t="s">
        <v>1622</v>
      </c>
      <c r="AE89" s="86"/>
      <c r="AF89" s="86" t="s">
        <v>1623</v>
      </c>
      <c r="AG89" s="86"/>
      <c r="AH89" s="86" t="s">
        <v>1624</v>
      </c>
      <c r="AI89" s="86"/>
      <c r="AJ89" s="86" t="s">
        <v>1625</v>
      </c>
      <c r="AK89" s="86"/>
      <c r="AL89" s="86" t="s">
        <v>1626</v>
      </c>
      <c r="AM89" s="86"/>
      <c r="AN89" s="86" t="s">
        <v>1627</v>
      </c>
      <c r="AO89" s="86"/>
      <c r="AP89" s="86" t="s">
        <v>1628</v>
      </c>
      <c r="AQ89" s="86"/>
      <c r="AR89" s="86" t="s">
        <v>1629</v>
      </c>
      <c r="AS89" s="86"/>
      <c r="AT89" s="86" t="s">
        <v>1630</v>
      </c>
      <c r="AU89" s="86"/>
      <c r="AV89" s="86" t="s">
        <v>1631</v>
      </c>
      <c r="AW89" s="86"/>
      <c r="AX89" s="86">
        <v>892</v>
      </c>
      <c r="AY89" s="86"/>
      <c r="AZ89" s="86" t="s">
        <v>1632</v>
      </c>
      <c r="BA89" s="86"/>
      <c r="BB89" s="86" t="s">
        <v>1633</v>
      </c>
      <c r="BC89" s="86"/>
      <c r="BD89" s="86" t="s">
        <v>1634</v>
      </c>
      <c r="BE89" s="65"/>
      <c r="BF89" s="63"/>
      <c r="BG89" s="6"/>
    </row>
    <row r="90" spans="1:237" customFormat="1" ht="13.2" x14ac:dyDescent="0.25">
      <c r="B90" s="46"/>
      <c r="C90" s="21">
        <v>2021</v>
      </c>
      <c r="D90" s="86" t="s">
        <v>1635</v>
      </c>
      <c r="E90" s="86"/>
      <c r="F90" s="86" t="s">
        <v>1636</v>
      </c>
      <c r="G90" s="86"/>
      <c r="H90" s="86" t="s">
        <v>1637</v>
      </c>
      <c r="I90" s="86"/>
      <c r="J90" s="86" t="s">
        <v>1638</v>
      </c>
      <c r="K90" s="86"/>
      <c r="L90" s="86" t="s">
        <v>1639</v>
      </c>
      <c r="M90" s="86"/>
      <c r="N90" s="86" t="s">
        <v>1640</v>
      </c>
      <c r="O90" s="86"/>
      <c r="P90" s="86" t="s">
        <v>1641</v>
      </c>
      <c r="Q90" s="86"/>
      <c r="R90" s="86" t="s">
        <v>1642</v>
      </c>
      <c r="S90" s="86"/>
      <c r="T90" s="86" t="s">
        <v>1643</v>
      </c>
      <c r="U90" s="86"/>
      <c r="V90" s="86" t="s">
        <v>1644</v>
      </c>
      <c r="W90" s="86"/>
      <c r="X90" s="86" t="s">
        <v>1645</v>
      </c>
      <c r="Y90" s="86"/>
      <c r="Z90" s="86" t="s">
        <v>1646</v>
      </c>
      <c r="AA90" s="86"/>
      <c r="AB90" s="86" t="s">
        <v>1647</v>
      </c>
      <c r="AC90" s="86"/>
      <c r="AD90" s="86" t="s">
        <v>1648</v>
      </c>
      <c r="AE90" s="86"/>
      <c r="AF90" s="86" t="s">
        <v>1649</v>
      </c>
      <c r="AG90" s="86"/>
      <c r="AH90" s="86" t="s">
        <v>1650</v>
      </c>
      <c r="AI90" s="86"/>
      <c r="AJ90" s="86" t="s">
        <v>1651</v>
      </c>
      <c r="AK90" s="86"/>
      <c r="AL90" s="86" t="s">
        <v>1652</v>
      </c>
      <c r="AM90" s="86"/>
      <c r="AN90" s="86" t="s">
        <v>1653</v>
      </c>
      <c r="AO90" s="86"/>
      <c r="AP90" s="86" t="s">
        <v>1654</v>
      </c>
      <c r="AQ90" s="86"/>
      <c r="AR90" s="86" t="s">
        <v>1655</v>
      </c>
      <c r="AS90" s="86"/>
      <c r="AT90" s="86" t="s">
        <v>1656</v>
      </c>
      <c r="AU90" s="86"/>
      <c r="AV90" s="86" t="s">
        <v>1657</v>
      </c>
      <c r="AW90" s="86"/>
      <c r="AX90" s="86">
        <v>1358</v>
      </c>
      <c r="AY90" s="86"/>
      <c r="AZ90" s="86" t="s">
        <v>1658</v>
      </c>
      <c r="BA90" s="86"/>
      <c r="BB90" s="86" t="s">
        <v>1659</v>
      </c>
      <c r="BC90" s="86"/>
      <c r="BD90" s="86" t="s">
        <v>1660</v>
      </c>
      <c r="BE90" s="65"/>
      <c r="BF90" s="63"/>
      <c r="BG90" s="6"/>
    </row>
    <row r="91" spans="1:237" customFormat="1" ht="13.2" x14ac:dyDescent="0.25">
      <c r="B91" s="46" t="s">
        <v>8101</v>
      </c>
      <c r="C91" s="21">
        <v>2019</v>
      </c>
      <c r="D91" s="86" t="s">
        <v>1661</v>
      </c>
      <c r="E91" s="86"/>
      <c r="F91" s="86" t="s">
        <v>1662</v>
      </c>
      <c r="G91" s="86"/>
      <c r="H91" s="86" t="s">
        <v>1663</v>
      </c>
      <c r="I91" s="86"/>
      <c r="J91" s="86" t="s">
        <v>1664</v>
      </c>
      <c r="K91" s="86"/>
      <c r="L91" s="86" t="s">
        <v>1665</v>
      </c>
      <c r="M91" s="105"/>
      <c r="N91" s="86" t="s">
        <v>1666</v>
      </c>
      <c r="O91" s="86"/>
      <c r="P91" s="86" t="s">
        <v>1667</v>
      </c>
      <c r="Q91" s="86"/>
      <c r="R91" s="86" t="s">
        <v>1668</v>
      </c>
      <c r="S91" s="86"/>
      <c r="T91" s="86" t="s">
        <v>1669</v>
      </c>
      <c r="U91" s="86"/>
      <c r="V91" s="86">
        <v>135</v>
      </c>
      <c r="W91" s="86"/>
      <c r="X91" s="86" t="s">
        <v>1670</v>
      </c>
      <c r="Y91" s="86"/>
      <c r="Z91" s="86" t="s">
        <v>1671</v>
      </c>
      <c r="AA91" s="86"/>
      <c r="AB91" s="86" t="s">
        <v>1672</v>
      </c>
      <c r="AC91" s="86"/>
      <c r="AD91" s="86" t="s">
        <v>1673</v>
      </c>
      <c r="AE91" s="86"/>
      <c r="AF91" s="86" t="s">
        <v>1674</v>
      </c>
      <c r="AG91" s="86"/>
      <c r="AH91" s="86" t="s">
        <v>1675</v>
      </c>
      <c r="AI91" s="86"/>
      <c r="AJ91" s="86" t="s">
        <v>1676</v>
      </c>
      <c r="AK91" s="86"/>
      <c r="AL91" s="86" t="s">
        <v>1677</v>
      </c>
      <c r="AM91" s="86"/>
      <c r="AN91" s="86" t="s">
        <v>1678</v>
      </c>
      <c r="AO91" s="86"/>
      <c r="AP91" s="86" t="s">
        <v>1679</v>
      </c>
      <c r="AQ91" s="86"/>
      <c r="AR91" s="86" t="s">
        <v>1680</v>
      </c>
      <c r="AS91" s="86"/>
      <c r="AT91" s="86" t="s">
        <v>1681</v>
      </c>
      <c r="AU91" s="86"/>
      <c r="AV91" s="86" t="s">
        <v>1682</v>
      </c>
      <c r="AW91" s="86"/>
      <c r="AX91" s="86" t="s">
        <v>1683</v>
      </c>
      <c r="AY91" s="86"/>
      <c r="AZ91" s="86" t="s">
        <v>1684</v>
      </c>
      <c r="BA91" s="86"/>
      <c r="BB91" s="86" t="s">
        <v>1685</v>
      </c>
      <c r="BC91" s="86"/>
      <c r="BD91" s="86" t="s">
        <v>1686</v>
      </c>
      <c r="BE91" s="65"/>
      <c r="BF91" s="63"/>
      <c r="BG91" s="6"/>
    </row>
    <row r="92" spans="1:237" customFormat="1" ht="13.2" x14ac:dyDescent="0.25">
      <c r="B92" s="46" t="s">
        <v>8102</v>
      </c>
      <c r="C92" s="21">
        <v>2018</v>
      </c>
      <c r="D92" s="86">
        <v>5</v>
      </c>
      <c r="E92" s="86"/>
      <c r="F92" s="86" t="s">
        <v>1687</v>
      </c>
      <c r="G92" s="86"/>
      <c r="H92" s="86" t="s">
        <v>1688</v>
      </c>
      <c r="I92" s="86"/>
      <c r="J92" s="86" t="s">
        <v>1689</v>
      </c>
      <c r="K92" s="86"/>
      <c r="L92" s="86" t="s">
        <v>1690</v>
      </c>
      <c r="M92" s="86"/>
      <c r="N92" s="86" t="s">
        <v>1691</v>
      </c>
      <c r="O92" s="86"/>
      <c r="P92" s="86" t="s">
        <v>1692</v>
      </c>
      <c r="Q92" s="86"/>
      <c r="R92" s="86">
        <v>15</v>
      </c>
      <c r="S92" s="86"/>
      <c r="T92" s="86" t="s">
        <v>1693</v>
      </c>
      <c r="U92" s="86"/>
      <c r="V92" s="86" t="s">
        <v>1694</v>
      </c>
      <c r="W92" s="86"/>
      <c r="X92" s="86" t="s">
        <v>1695</v>
      </c>
      <c r="Y92" s="86"/>
      <c r="Z92" s="86" t="s">
        <v>1696</v>
      </c>
      <c r="AA92" s="86"/>
      <c r="AB92" s="86" t="s">
        <v>1697</v>
      </c>
      <c r="AC92" s="86"/>
      <c r="AD92" s="86" t="s">
        <v>1698</v>
      </c>
      <c r="AE92" s="86"/>
      <c r="AF92" s="86" t="s">
        <v>1699</v>
      </c>
      <c r="AG92" s="86"/>
      <c r="AH92" s="86" t="s">
        <v>1700</v>
      </c>
      <c r="AI92" s="86"/>
      <c r="AJ92" s="86" t="s">
        <v>1701</v>
      </c>
      <c r="AK92" s="86"/>
      <c r="AL92" s="86" t="s">
        <v>1702</v>
      </c>
      <c r="AM92" s="86"/>
      <c r="AN92" s="86" t="s">
        <v>1703</v>
      </c>
      <c r="AO92" s="86"/>
      <c r="AP92" s="86" t="s">
        <v>1704</v>
      </c>
      <c r="AQ92" s="86"/>
      <c r="AR92" s="86" t="s">
        <v>1705</v>
      </c>
      <c r="AS92" s="86"/>
      <c r="AT92" s="86" t="s">
        <v>1706</v>
      </c>
      <c r="AU92" s="86"/>
      <c r="AV92" s="86" t="s">
        <v>1707</v>
      </c>
      <c r="AW92" s="86"/>
      <c r="AX92" s="86">
        <v>1330</v>
      </c>
      <c r="AY92" s="86"/>
      <c r="AZ92" s="86" t="s">
        <v>1708</v>
      </c>
      <c r="BA92" s="86"/>
      <c r="BB92" s="86" t="s">
        <v>1709</v>
      </c>
      <c r="BC92" s="86"/>
      <c r="BD92" s="86" t="s">
        <v>1710</v>
      </c>
      <c r="BE92" s="65"/>
      <c r="BF92" s="63"/>
      <c r="BG92" s="6"/>
    </row>
    <row r="93" spans="1:237" customFormat="1" ht="13.2" x14ac:dyDescent="0.25">
      <c r="B93" s="46"/>
      <c r="C93" s="21">
        <v>2019</v>
      </c>
      <c r="D93" s="86" t="s">
        <v>1711</v>
      </c>
      <c r="E93" s="86"/>
      <c r="F93" s="86" t="s">
        <v>1712</v>
      </c>
      <c r="G93" s="86"/>
      <c r="H93" s="86" t="s">
        <v>1713</v>
      </c>
      <c r="I93" s="86"/>
      <c r="J93" s="86" t="s">
        <v>1714</v>
      </c>
      <c r="K93" s="86"/>
      <c r="L93" s="86" t="s">
        <v>1715</v>
      </c>
      <c r="M93" s="86"/>
      <c r="N93" s="86" t="s">
        <v>1716</v>
      </c>
      <c r="O93" s="86"/>
      <c r="P93" s="86" t="s">
        <v>1717</v>
      </c>
      <c r="Q93" s="86"/>
      <c r="R93" s="86" t="s">
        <v>1718</v>
      </c>
      <c r="S93" s="86"/>
      <c r="T93" s="86" t="s">
        <v>1719</v>
      </c>
      <c r="U93" s="86"/>
      <c r="V93" s="86" t="s">
        <v>1720</v>
      </c>
      <c r="W93" s="86"/>
      <c r="X93" s="86" t="s">
        <v>1721</v>
      </c>
      <c r="Y93" s="86"/>
      <c r="Z93" s="86" t="s">
        <v>1722</v>
      </c>
      <c r="AA93" s="86"/>
      <c r="AB93" s="86" t="s">
        <v>1723</v>
      </c>
      <c r="AC93" s="86"/>
      <c r="AD93" s="86" t="s">
        <v>1724</v>
      </c>
      <c r="AE93" s="86"/>
      <c r="AF93" s="86" t="s">
        <v>1725</v>
      </c>
      <c r="AG93" s="86"/>
      <c r="AH93" s="86" t="s">
        <v>1726</v>
      </c>
      <c r="AI93" s="86"/>
      <c r="AJ93" s="86" t="s">
        <v>1727</v>
      </c>
      <c r="AK93" s="86"/>
      <c r="AL93" s="86" t="s">
        <v>1728</v>
      </c>
      <c r="AM93" s="86"/>
      <c r="AN93" s="86" t="s">
        <v>1729</v>
      </c>
      <c r="AO93" s="86"/>
      <c r="AP93" s="86" t="s">
        <v>1730</v>
      </c>
      <c r="AQ93" s="86"/>
      <c r="AR93" s="86" t="s">
        <v>1731</v>
      </c>
      <c r="AS93" s="86"/>
      <c r="AT93" s="86" t="s">
        <v>1732</v>
      </c>
      <c r="AU93" s="86"/>
      <c r="AV93" s="86" t="s">
        <v>1733</v>
      </c>
      <c r="AW93" s="86"/>
      <c r="AX93" s="86">
        <v>2775</v>
      </c>
      <c r="AY93" s="86"/>
      <c r="AZ93" s="86" t="s">
        <v>1734</v>
      </c>
      <c r="BA93" s="86"/>
      <c r="BB93" s="86" t="s">
        <v>1735</v>
      </c>
      <c r="BC93" s="86"/>
      <c r="BD93" s="86" t="s">
        <v>1736</v>
      </c>
      <c r="BE93" s="65"/>
      <c r="BF93" s="63"/>
      <c r="BG93" s="6"/>
    </row>
    <row r="94" spans="1:237" customFormat="1" ht="13.2" x14ac:dyDescent="0.25">
      <c r="B94" s="46"/>
      <c r="C94" s="21">
        <v>2020</v>
      </c>
      <c r="D94" s="86" t="s">
        <v>1737</v>
      </c>
      <c r="E94" s="86"/>
      <c r="F94" s="86" t="s">
        <v>1738</v>
      </c>
      <c r="G94" s="86"/>
      <c r="H94" s="86" t="s">
        <v>1739</v>
      </c>
      <c r="I94" s="86"/>
      <c r="J94" s="86" t="s">
        <v>1740</v>
      </c>
      <c r="K94" s="86"/>
      <c r="L94" s="86" t="s">
        <v>1741</v>
      </c>
      <c r="M94" s="86"/>
      <c r="N94" s="86" t="s">
        <v>1742</v>
      </c>
      <c r="O94" s="86"/>
      <c r="P94" s="86" t="s">
        <v>1743</v>
      </c>
      <c r="Q94" s="86"/>
      <c r="R94" s="86" t="s">
        <v>1744</v>
      </c>
      <c r="S94" s="86"/>
      <c r="T94" s="86" t="s">
        <v>1745</v>
      </c>
      <c r="U94" s="86"/>
      <c r="V94" s="86" t="s">
        <v>1746</v>
      </c>
      <c r="W94" s="86"/>
      <c r="X94" s="86" t="s">
        <v>1747</v>
      </c>
      <c r="Y94" s="86"/>
      <c r="Z94" s="86" t="s">
        <v>1748</v>
      </c>
      <c r="AA94" s="86"/>
      <c r="AB94" s="86" t="s">
        <v>1749</v>
      </c>
      <c r="AC94" s="86"/>
      <c r="AD94" s="86" t="s">
        <v>1750</v>
      </c>
      <c r="AE94" s="86"/>
      <c r="AF94" s="86" t="s">
        <v>1751</v>
      </c>
      <c r="AG94" s="86"/>
      <c r="AH94" s="86" t="s">
        <v>1752</v>
      </c>
      <c r="AI94" s="86"/>
      <c r="AJ94" s="86" t="s">
        <v>1753</v>
      </c>
      <c r="AK94" s="86"/>
      <c r="AL94" s="86" t="s">
        <v>1754</v>
      </c>
      <c r="AM94" s="86"/>
      <c r="AN94" s="86" t="s">
        <v>1755</v>
      </c>
      <c r="AO94" s="86"/>
      <c r="AP94" s="86" t="s">
        <v>1756</v>
      </c>
      <c r="AQ94" s="86"/>
      <c r="AR94" s="86" t="s">
        <v>1757</v>
      </c>
      <c r="AS94" s="86"/>
      <c r="AT94" s="86" t="s">
        <v>1758</v>
      </c>
      <c r="AU94" s="86"/>
      <c r="AV94" s="86" t="s">
        <v>1759</v>
      </c>
      <c r="AW94" s="86"/>
      <c r="AX94" s="86">
        <v>6795</v>
      </c>
      <c r="AY94" s="86"/>
      <c r="AZ94" s="86" t="s">
        <v>1760</v>
      </c>
      <c r="BA94" s="86"/>
      <c r="BB94" s="86" t="s">
        <v>1761</v>
      </c>
      <c r="BC94" s="86"/>
      <c r="BD94" s="86" t="s">
        <v>1762</v>
      </c>
      <c r="BE94" s="65"/>
      <c r="BF94" s="63"/>
      <c r="BG94" s="6"/>
    </row>
    <row r="95" spans="1:237" customFormat="1" ht="13.2" x14ac:dyDescent="0.25">
      <c r="B95" s="46"/>
      <c r="C95" s="21">
        <v>2021</v>
      </c>
      <c r="D95" s="86">
        <v>15</v>
      </c>
      <c r="E95" s="86"/>
      <c r="F95" s="86" t="s">
        <v>1763</v>
      </c>
      <c r="G95" s="86"/>
      <c r="H95" s="86" t="s">
        <v>1764</v>
      </c>
      <c r="I95" s="86"/>
      <c r="J95" s="86" t="s">
        <v>1765</v>
      </c>
      <c r="K95" s="86"/>
      <c r="L95" s="86" t="s">
        <v>1766</v>
      </c>
      <c r="M95" s="86"/>
      <c r="N95" s="86" t="s">
        <v>1767</v>
      </c>
      <c r="O95" s="86"/>
      <c r="P95" s="86" t="s">
        <v>1768</v>
      </c>
      <c r="Q95" s="86"/>
      <c r="R95" s="86" t="s">
        <v>1769</v>
      </c>
      <c r="S95" s="86"/>
      <c r="T95" s="86" t="s">
        <v>1770</v>
      </c>
      <c r="U95" s="86"/>
      <c r="V95" s="86" t="s">
        <v>1771</v>
      </c>
      <c r="W95" s="86"/>
      <c r="X95" s="86" t="s">
        <v>1772</v>
      </c>
      <c r="Y95" s="86"/>
      <c r="Z95" s="86" t="s">
        <v>1773</v>
      </c>
      <c r="AA95" s="86"/>
      <c r="AB95" s="86" t="s">
        <v>1774</v>
      </c>
      <c r="AC95" s="86"/>
      <c r="AD95" s="86" t="s">
        <v>1775</v>
      </c>
      <c r="AE95" s="86"/>
      <c r="AF95" s="86" t="s">
        <v>1776</v>
      </c>
      <c r="AG95" s="86"/>
      <c r="AH95" s="86" t="s">
        <v>1777</v>
      </c>
      <c r="AI95" s="86"/>
      <c r="AJ95" s="86" t="s">
        <v>1778</v>
      </c>
      <c r="AK95" s="86"/>
      <c r="AL95" s="86" t="s">
        <v>1779</v>
      </c>
      <c r="AM95" s="86"/>
      <c r="AN95" s="86" t="s">
        <v>1780</v>
      </c>
      <c r="AO95" s="86"/>
      <c r="AP95" s="86" t="s">
        <v>1781</v>
      </c>
      <c r="AQ95" s="86"/>
      <c r="AR95" s="86" t="s">
        <v>1782</v>
      </c>
      <c r="AS95" s="86"/>
      <c r="AT95" s="86" t="s">
        <v>1783</v>
      </c>
      <c r="AU95" s="86"/>
      <c r="AV95" s="86" t="s">
        <v>1784</v>
      </c>
      <c r="AW95" s="86"/>
      <c r="AX95" s="86">
        <v>874</v>
      </c>
      <c r="AY95" s="86"/>
      <c r="AZ95" s="86" t="s">
        <v>1785</v>
      </c>
      <c r="BA95" s="86"/>
      <c r="BB95" s="86" t="s">
        <v>1786</v>
      </c>
      <c r="BC95" s="86"/>
      <c r="BD95" s="86" t="s">
        <v>1787</v>
      </c>
      <c r="BE95" s="65"/>
      <c r="BF95" s="63"/>
      <c r="BG95" s="6"/>
    </row>
    <row r="96" spans="1:237" s="2" customFormat="1" ht="13.2" x14ac:dyDescent="0.25">
      <c r="A96"/>
      <c r="B96" s="46"/>
      <c r="C96" s="22">
        <v>2022</v>
      </c>
      <c r="D96" s="86" t="s">
        <v>1788</v>
      </c>
      <c r="E96" s="86"/>
      <c r="F96" s="86" t="s">
        <v>1789</v>
      </c>
      <c r="G96" s="86"/>
      <c r="H96" s="86" t="s">
        <v>1790</v>
      </c>
      <c r="I96" s="86"/>
      <c r="J96" s="86" t="s">
        <v>1791</v>
      </c>
      <c r="K96" s="86"/>
      <c r="L96" s="86" t="s">
        <v>1792</v>
      </c>
      <c r="M96" s="86"/>
      <c r="N96" s="86" t="s">
        <v>1793</v>
      </c>
      <c r="O96" s="86"/>
      <c r="P96" s="86" t="s">
        <v>1794</v>
      </c>
      <c r="Q96" s="86"/>
      <c r="R96" s="86" t="s">
        <v>1795</v>
      </c>
      <c r="S96" s="86"/>
      <c r="T96" s="86" t="s">
        <v>1796</v>
      </c>
      <c r="U96" s="86"/>
      <c r="V96" s="86" t="s">
        <v>1797</v>
      </c>
      <c r="W96" s="86"/>
      <c r="X96" s="86" t="s">
        <v>1798</v>
      </c>
      <c r="Y96" s="86"/>
      <c r="Z96" s="86" t="s">
        <v>1799</v>
      </c>
      <c r="AA96" s="86"/>
      <c r="AB96" s="86" t="s">
        <v>1800</v>
      </c>
      <c r="AC96" s="86"/>
      <c r="AD96" s="86" t="s">
        <v>1801</v>
      </c>
      <c r="AE96" s="86"/>
      <c r="AF96" s="86" t="s">
        <v>1802</v>
      </c>
      <c r="AG96" s="86"/>
      <c r="AH96" s="86" t="s">
        <v>1803</v>
      </c>
      <c r="AI96" s="86"/>
      <c r="AJ96" s="86" t="s">
        <v>1804</v>
      </c>
      <c r="AK96" s="86"/>
      <c r="AL96" s="86" t="s">
        <v>1805</v>
      </c>
      <c r="AM96" s="86"/>
      <c r="AN96" s="86" t="s">
        <v>1806</v>
      </c>
      <c r="AO96" s="86"/>
      <c r="AP96" s="86" t="s">
        <v>1807</v>
      </c>
      <c r="AQ96" s="86"/>
      <c r="AR96" s="86" t="s">
        <v>1808</v>
      </c>
      <c r="AS96" s="86"/>
      <c r="AT96" s="86" t="s">
        <v>1809</v>
      </c>
      <c r="AU96" s="86"/>
      <c r="AV96" s="86" t="s">
        <v>1810</v>
      </c>
      <c r="AW96" s="86"/>
      <c r="AX96" s="86">
        <v>305</v>
      </c>
      <c r="AY96" s="86"/>
      <c r="AZ96" s="86" t="s">
        <v>1811</v>
      </c>
      <c r="BA96" s="86"/>
      <c r="BB96" s="86" t="s">
        <v>1812</v>
      </c>
      <c r="BC96" s="86"/>
      <c r="BD96" s="86" t="s">
        <v>1813</v>
      </c>
      <c r="BE96" s="65"/>
      <c r="BF96" s="63"/>
      <c r="BG96" s="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row>
    <row r="97" spans="1:237" customFormat="1" ht="13.2" x14ac:dyDescent="0.25">
      <c r="B97" s="47" t="s">
        <v>8082</v>
      </c>
      <c r="C97" s="5">
        <v>2018</v>
      </c>
      <c r="D97" s="91">
        <f>SUM(D61,D66,D71,D76,D81,D87,D92)</f>
        <v>48</v>
      </c>
      <c r="E97" s="91"/>
      <c r="F97" s="91">
        <f>SUM(F61,F66,F71,F76,F81,F87,F92)</f>
        <v>0</v>
      </c>
      <c r="G97" s="91"/>
      <c r="H97" s="91">
        <f>SUM(H61,H66,H71,H76,H81,H87,H92)</f>
        <v>0</v>
      </c>
      <c r="I97" s="91"/>
      <c r="J97" s="91">
        <f>SUM(J61,J66,J71,J76,J81,J87,J92)</f>
        <v>0</v>
      </c>
      <c r="K97" s="91"/>
      <c r="L97" s="91">
        <f>SUM(L61,L66,L71,L76,L81,L87,L92)</f>
        <v>168</v>
      </c>
      <c r="M97" s="90"/>
      <c r="N97" s="91">
        <f>SUM(N61,N66,N71,N76,N81,N87,N92)</f>
        <v>0</v>
      </c>
      <c r="O97" s="91"/>
      <c r="P97" s="91">
        <f>SUM(P61,P66,P71,P76,P81,P87,P92)</f>
        <v>0</v>
      </c>
      <c r="Q97" s="91"/>
      <c r="R97" s="91">
        <f>SUM(R61,R66,R71,R76,R81,R87,R92)</f>
        <v>18</v>
      </c>
      <c r="S97" s="91"/>
      <c r="T97" s="91">
        <f>SUM(T61,T66,T71,T76,T81,T87,T92)</f>
        <v>0</v>
      </c>
      <c r="U97" s="91"/>
      <c r="V97" s="91">
        <f>SUM(V61,V66,V71,V76,V81,V87,V92)</f>
        <v>0</v>
      </c>
      <c r="W97" s="91"/>
      <c r="X97" s="91">
        <f>SUM(X61,X66,X71,X76,X81,X87,X92)</f>
        <v>0</v>
      </c>
      <c r="Y97" s="91"/>
      <c r="Z97" s="91">
        <f>SUM(Z61,Z66,Z71,Z76,Z81,Z87,Z92)</f>
        <v>0</v>
      </c>
      <c r="AA97" s="91"/>
      <c r="AB97" s="91">
        <f>SUM(AB61,AB66,AB71,AB76,AB81,AB87,AB92)</f>
        <v>0</v>
      </c>
      <c r="AC97" s="91"/>
      <c r="AD97" s="91">
        <f>SUM(AD61,AD66,AD71,AD76,AD81,AD87,AD92)</f>
        <v>0</v>
      </c>
      <c r="AE97" s="91"/>
      <c r="AF97" s="91">
        <f>SUM(AF61,AF66,AF71,AF76,AF81,AF87,AF92)</f>
        <v>0</v>
      </c>
      <c r="AG97" s="91"/>
      <c r="AH97" s="91">
        <f>SUM(AH61,AH66,AH71,AH76,AH81,AH87,AH92)</f>
        <v>0</v>
      </c>
      <c r="AI97" s="91"/>
      <c r="AJ97" s="91">
        <f>SUM(AJ61,AJ66,AJ71,AJ76,AJ81,AJ87,AJ92)</f>
        <v>0</v>
      </c>
      <c r="AK97" s="91"/>
      <c r="AL97" s="91">
        <f>SUM(AL61,AL66,AL71,AL76,AL81,AL87,AL92)</f>
        <v>0</v>
      </c>
      <c r="AM97" s="91"/>
      <c r="AN97" s="91">
        <f>SUM(AN61,AN66,AN71,AN76,AN81,AN87,AN92)</f>
        <v>0</v>
      </c>
      <c r="AO97" s="91"/>
      <c r="AP97" s="91">
        <f>SUM(AP61,AP66,AP71,AP76,AP81,AP87,AP92)</f>
        <v>0</v>
      </c>
      <c r="AQ97" s="91"/>
      <c r="AR97" s="91">
        <f>SUM(AR61,AR66,AR71,AR76,AR81,AR87,AR92)</f>
        <v>0</v>
      </c>
      <c r="AS97" s="91"/>
      <c r="AT97" s="91">
        <f>SUM(AT61,AT66,AT71,AT76,AT81,AT87,AT92)</f>
        <v>0</v>
      </c>
      <c r="AU97" s="91"/>
      <c r="AV97" s="91">
        <f>SUM(AV61,AV66,AV71,AV76,AV81,AV87,AV92)</f>
        <v>0</v>
      </c>
      <c r="AW97" s="91"/>
      <c r="AX97" s="91">
        <f>SUM(AX61,AX66,AX71,AX76,AX81,AX87,AX92)</f>
        <v>76983</v>
      </c>
      <c r="AY97" s="91"/>
      <c r="AZ97" s="91">
        <f>SUM(AZ61,AZ66,AZ71,AZ76,AZ81,AZ87,AZ92)</f>
        <v>0</v>
      </c>
      <c r="BA97" s="91"/>
      <c r="BB97" s="91">
        <f>SUM(BB61,BB66,BB71,BB76,BB81,BB87,BB92)</f>
        <v>0</v>
      </c>
      <c r="BC97" s="91"/>
      <c r="BD97" s="91">
        <f>SUM(BD61,BD66,BD71,BD76,BD81,BD87,BD92)</f>
        <v>0</v>
      </c>
      <c r="BE97" s="63"/>
      <c r="BF97" s="63"/>
      <c r="BG97" s="6"/>
    </row>
    <row r="98" spans="1:237" customFormat="1" ht="13.2" x14ac:dyDescent="0.25">
      <c r="B98" s="47" t="s">
        <v>8082</v>
      </c>
      <c r="C98" s="5">
        <v>2019</v>
      </c>
      <c r="D98" s="91">
        <f>SUM(D62,D70,D72,D77,D82,D85,D88,D91,D93)</f>
        <v>40</v>
      </c>
      <c r="E98" s="91"/>
      <c r="F98" s="91">
        <f>SUM(F62,F70,F72,F77,F82,F85,F88,F91,F93)</f>
        <v>0</v>
      </c>
      <c r="G98" s="91"/>
      <c r="H98" s="91">
        <f>SUM(H62,H70,H72,H77,H82,H85,H88,H91,H93)</f>
        <v>0</v>
      </c>
      <c r="I98" s="91"/>
      <c r="J98" s="91">
        <f>SUM(J62,J70,J72,J77,J82,J85,J88,J91,J93)</f>
        <v>0</v>
      </c>
      <c r="K98" s="91"/>
      <c r="L98" s="91">
        <f>SUM(L62,L70,L72,L77,L82,L85,L88,L91,L93)</f>
        <v>68</v>
      </c>
      <c r="M98" s="90"/>
      <c r="N98" s="91">
        <f>SUM(N62,N70,N72,N77,N82,N85,N88,N91,N93)</f>
        <v>0</v>
      </c>
      <c r="O98" s="91"/>
      <c r="P98" s="91">
        <f>SUM(P62,P70,P72,P77,P82,P85,P88,P91,P93)</f>
        <v>0</v>
      </c>
      <c r="Q98" s="91"/>
      <c r="R98" s="91">
        <f>SUM(R62,R70,R72,R77,R82,R85,R88,R91,R93)</f>
        <v>2975</v>
      </c>
      <c r="S98" s="91"/>
      <c r="T98" s="91">
        <f>SUM(T62,T70,T72,T77,T82,T85,T88,T91,T93)</f>
        <v>0</v>
      </c>
      <c r="U98" s="91"/>
      <c r="V98" s="91">
        <f>SUM(V62,V70,V72,V77,V82,V85,V88,V91,V93)</f>
        <v>135</v>
      </c>
      <c r="W98" s="91"/>
      <c r="X98" s="91">
        <f>SUM(X62,X70,X72,X77,X82,X85,X88,X91,X93)</f>
        <v>0</v>
      </c>
      <c r="Y98" s="91"/>
      <c r="Z98" s="91">
        <f>SUM(Z62,Z70,Z72,Z77,Z82,Z85,Z88,Z91,Z93)</f>
        <v>0</v>
      </c>
      <c r="AA98" s="91"/>
      <c r="AB98" s="91">
        <f>SUM(AB62,AB70,AB72,AB77,AB82,AB85,AB88,AB91,AB93)</f>
        <v>0</v>
      </c>
      <c r="AC98" s="91"/>
      <c r="AD98" s="91">
        <f>SUM(AD62,AD70,AD72,AD77,AD82,AD85,AD88,AD91,AD93)</f>
        <v>6</v>
      </c>
      <c r="AE98" s="91"/>
      <c r="AF98" s="91">
        <f>SUM(AF62,AF70,AF72,AF77,AF82,AF85,AF88,AF91,AF93)</f>
        <v>0</v>
      </c>
      <c r="AG98" s="91"/>
      <c r="AH98" s="91">
        <f>SUM(AH62,AH70,AH72,AH77,AH82,AH85,AH88,AH91,AH93)</f>
        <v>0</v>
      </c>
      <c r="AI98" s="91"/>
      <c r="AJ98" s="91">
        <f>SUM(AJ62,AJ70,AJ72,AJ77,AJ82,AJ85,AJ88,AJ91,AJ93)</f>
        <v>0</v>
      </c>
      <c r="AK98" s="91"/>
      <c r="AL98" s="91">
        <f>SUM(AL62,AL70,AL72,AL77,AL82,AL85,AL88,AL91,AL93)</f>
        <v>0</v>
      </c>
      <c r="AM98" s="91"/>
      <c r="AN98" s="91">
        <f>SUM(AN62,AN70,AN72,AN77,AN82,AN85,AN88,AN91,AN93)</f>
        <v>0</v>
      </c>
      <c r="AO98" s="91"/>
      <c r="AP98" s="91">
        <f>SUM(AP62,AP70,AP72,AP77,AP82,AP85,AP88,AP91,AP93)</f>
        <v>0</v>
      </c>
      <c r="AQ98" s="91"/>
      <c r="AR98" s="91">
        <f>SUM(AR62,AR70,AR72,AR77,AR82,AR85,AR88,AR91,AR93)</f>
        <v>0</v>
      </c>
      <c r="AS98" s="91"/>
      <c r="AT98" s="91">
        <f>SUM(AT62,AT70,AT72,AT77,AT82,AT85,AT88,AT91,AT93)</f>
        <v>0</v>
      </c>
      <c r="AU98" s="91"/>
      <c r="AV98" s="91">
        <f>SUM(AV62,AV70,AV72,AV77,AV82,AV85,AV88,AV91,AV93)</f>
        <v>0</v>
      </c>
      <c r="AW98" s="91"/>
      <c r="AX98" s="91">
        <f>SUM(AX62,AX70,AX72,AX77,AX82,AX85,AX88,AX91,AX93)</f>
        <v>57383</v>
      </c>
      <c r="AY98" s="91"/>
      <c r="AZ98" s="91">
        <f>SUM(AZ62,AZ70,AZ72,AZ77,AZ82,AZ85,AZ88,AZ91,AZ93)</f>
        <v>0</v>
      </c>
      <c r="BA98" s="91"/>
      <c r="BB98" s="91">
        <f>SUM(BB62,BB70,BB72,BB77,BB82,BB85,BB88,BB91,BB93)</f>
        <v>0</v>
      </c>
      <c r="BC98" s="91"/>
      <c r="BD98" s="91">
        <f>SUM(BD62,BD70,BD72,BD77,BD82,BD85,BD88,BD91,BD93)</f>
        <v>0</v>
      </c>
      <c r="BE98" s="63"/>
      <c r="BF98" s="63"/>
      <c r="BG98" s="6"/>
    </row>
    <row r="99" spans="1:237" customFormat="1" ht="13.2" x14ac:dyDescent="0.25">
      <c r="B99" s="47" t="s">
        <v>8082</v>
      </c>
      <c r="C99" s="5">
        <v>2020</v>
      </c>
      <c r="D99" s="91">
        <f>SUM(D63,D67,D73,D78,D83,D86,D89,D94)</f>
        <v>1893</v>
      </c>
      <c r="E99" s="91"/>
      <c r="F99" s="91">
        <f>SUM(F63,F67,F73,F78,F83,F86,F89,F94)</f>
        <v>0</v>
      </c>
      <c r="G99" s="91"/>
      <c r="H99" s="91">
        <f>SUM(H63,H67,H73,H78,H83,H86,H89,H94)</f>
        <v>0</v>
      </c>
      <c r="I99" s="91"/>
      <c r="J99" s="91">
        <f>SUM(J63,J67,J73,J78,J83,J86,J89,J94)</f>
        <v>0</v>
      </c>
      <c r="K99" s="91"/>
      <c r="L99" s="91">
        <f>SUM(L63,L67,L73,L78,L83,L86,L89,L94)</f>
        <v>0</v>
      </c>
      <c r="M99" s="90"/>
      <c r="N99" s="91">
        <f>SUM(N63,N67,N73,N78,N83,N86,N89,N94)</f>
        <v>0</v>
      </c>
      <c r="O99" s="91"/>
      <c r="P99" s="91">
        <f>SUM(P63,P67,P73,P78,P83,P86,P89,P94)</f>
        <v>0</v>
      </c>
      <c r="Q99" s="91"/>
      <c r="R99" s="91">
        <f>SUM(R63,R67,R73,R78,R83,R86,R89,R94)</f>
        <v>0</v>
      </c>
      <c r="S99" s="91"/>
      <c r="T99" s="91">
        <f>SUM(T63,T67,T73,T78,T83,T86,T89,T94)</f>
        <v>0</v>
      </c>
      <c r="U99" s="91"/>
      <c r="V99" s="91">
        <f>SUM(V63,V67,V73,V78,V83,V86,V89,V94)</f>
        <v>0</v>
      </c>
      <c r="W99" s="91"/>
      <c r="X99" s="91">
        <f>SUM(X63,X67,X73,X78,X83,X86,X89,X94)</f>
        <v>0</v>
      </c>
      <c r="Y99" s="91"/>
      <c r="Z99" s="91">
        <f>SUM(Z63,Z67,Z73,Z78,Z83,Z86,Z89,Z94)</f>
        <v>0</v>
      </c>
      <c r="AA99" s="91"/>
      <c r="AB99" s="91">
        <f>SUM(AB63,AB67,AB73,AB78,AB83,AB86,AB89,AB94)</f>
        <v>0</v>
      </c>
      <c r="AC99" s="91"/>
      <c r="AD99" s="91">
        <f>SUM(AD63,AD67,AD73,AD78,AD83,AD86,AD89,AD94)</f>
        <v>0</v>
      </c>
      <c r="AE99" s="91"/>
      <c r="AF99" s="91">
        <f>SUM(AF63,AF67,AF73,AF78,AF83,AF86,AF89,AF94)</f>
        <v>0</v>
      </c>
      <c r="AG99" s="91"/>
      <c r="AH99" s="91">
        <f>SUM(AH63,AH67,AH73,AH78,AH83,AH86,AH89,AH94)</f>
        <v>0</v>
      </c>
      <c r="AI99" s="91"/>
      <c r="AJ99" s="91">
        <f>SUM(AJ63,AJ67,AJ73,AJ78,AJ83,AJ86,AJ89,AJ94)</f>
        <v>0</v>
      </c>
      <c r="AK99" s="91"/>
      <c r="AL99" s="91">
        <f>SUM(AL63,AL67,AL73,AL78,AL83,AL86,AL89,AL94)</f>
        <v>0</v>
      </c>
      <c r="AM99" s="91"/>
      <c r="AN99" s="91">
        <f>SUM(AN63,AN67,AN73,AN78,AN83,AN86,AN89,AN94)</f>
        <v>0</v>
      </c>
      <c r="AO99" s="91"/>
      <c r="AP99" s="91">
        <f>SUM(AP63,AP67,AP73,AP78,AP83,AP86,AP89,AP94)</f>
        <v>0</v>
      </c>
      <c r="AQ99" s="91"/>
      <c r="AR99" s="91">
        <f>SUM(AR63,AR67,AR73,AR78,AR83,AR86,AR89,AR94)</f>
        <v>0</v>
      </c>
      <c r="AS99" s="91"/>
      <c r="AT99" s="91">
        <f>SUM(AT63,AT67,AT73,AT78,AT83,AT86,AT89,AT94)</f>
        <v>0</v>
      </c>
      <c r="AU99" s="91"/>
      <c r="AV99" s="91">
        <f>SUM(AV63,AV67,AV73,AV78,AV83,AV86,AV89,AV94)</f>
        <v>0</v>
      </c>
      <c r="AW99" s="91"/>
      <c r="AX99" s="91">
        <f>SUM(AX63,AX67,AX73,AX78,AX83,AX86,AX89,AX94)</f>
        <v>82281</v>
      </c>
      <c r="AY99" s="91"/>
      <c r="AZ99" s="91">
        <f>SUM(AZ63,AZ67,AZ73,AZ78,AZ83,AZ86,AZ89,AZ94)</f>
        <v>0</v>
      </c>
      <c r="BA99" s="91"/>
      <c r="BB99" s="91">
        <f>SUM(BB63,BB67,BB73,BB78,BB83,BB86,BB89,BB94)</f>
        <v>0</v>
      </c>
      <c r="BC99" s="91"/>
      <c r="BD99" s="91">
        <f>SUM(BD63,BD67,BD73,BD78,BD83,BD86,BD89,BD94)</f>
        <v>0</v>
      </c>
      <c r="BE99" s="63"/>
      <c r="BF99" s="63"/>
      <c r="BG99" s="6"/>
    </row>
    <row r="100" spans="1:237" customFormat="1" ht="13.2" x14ac:dyDescent="0.25">
      <c r="B100" s="47" t="s">
        <v>8082</v>
      </c>
      <c r="C100" s="5">
        <v>2021</v>
      </c>
      <c r="D100" s="90">
        <f>SUM(D64,D69,D74,D79,D84,D90,D95)</f>
        <v>15</v>
      </c>
      <c r="E100" s="90"/>
      <c r="F100" s="90">
        <f>SUM(F64,F69,F74,F79,F84,F90,F95)</f>
        <v>0</v>
      </c>
      <c r="G100" s="90"/>
      <c r="H100" s="90">
        <f>SUM(H64,H69,H74,H79,H84,H90,H95)</f>
        <v>0</v>
      </c>
      <c r="I100" s="90"/>
      <c r="J100" s="90">
        <f>SUM(J64,J69,J74,J79,J84,J90,J95)</f>
        <v>0</v>
      </c>
      <c r="K100" s="90"/>
      <c r="L100" s="90">
        <f>SUM(L64,L69,L74,L79,L84,L90,L95)</f>
        <v>0</v>
      </c>
      <c r="M100" s="90"/>
      <c r="N100" s="90">
        <f>SUM(N64,N69,N74,N79,N84,N90,N95)</f>
        <v>0</v>
      </c>
      <c r="O100" s="90"/>
      <c r="P100" s="90">
        <f>SUM(P64,P69,P74,P79,P84,P90,P95)</f>
        <v>0</v>
      </c>
      <c r="Q100" s="90"/>
      <c r="R100" s="90">
        <f>SUM(R64,R69,R74,R79,R84,R90,R95)</f>
        <v>0</v>
      </c>
      <c r="S100" s="90"/>
      <c r="T100" s="90">
        <f>SUM(T64,T69,T74,T79,T84,T90,T95)</f>
        <v>0</v>
      </c>
      <c r="U100" s="90"/>
      <c r="V100" s="90">
        <f>SUM(V64,V69,V74,V79,V84,V90,V95)</f>
        <v>0</v>
      </c>
      <c r="W100" s="90"/>
      <c r="X100" s="90">
        <f>SUM(X64,X69,X74,X79,X84,X90,X95)</f>
        <v>0</v>
      </c>
      <c r="Y100" s="90"/>
      <c r="Z100" s="90">
        <f>SUM(Z64,Z69,Z74,Z79,Z84,Z90,Z95)</f>
        <v>0</v>
      </c>
      <c r="AA100" s="90"/>
      <c r="AB100" s="90">
        <f>SUM(AB64,AB69,AB74,AB79,AB84,AB90,AB95)</f>
        <v>0</v>
      </c>
      <c r="AC100" s="90"/>
      <c r="AD100" s="90">
        <f>SUM(AD64,AD69,AD74,AD79,AD84,AD90,AD95)</f>
        <v>0</v>
      </c>
      <c r="AE100" s="90"/>
      <c r="AF100" s="90">
        <f>SUM(AF64,AF69,AF74,AF79,AF84,AF90,AF95)</f>
        <v>0</v>
      </c>
      <c r="AG100" s="90"/>
      <c r="AH100" s="90">
        <f>SUM(AH64,AH69,AH74,AH79,AH84,AH90,AH95)</f>
        <v>0</v>
      </c>
      <c r="AI100" s="90"/>
      <c r="AJ100" s="90">
        <f>SUM(AJ64,AJ69,AJ74,AJ79,AJ84,AJ90,AJ95)</f>
        <v>0</v>
      </c>
      <c r="AK100" s="90"/>
      <c r="AL100" s="90">
        <f>SUM(AL64,AL69,AL74,AL79,AL84,AL90,AL95)</f>
        <v>0</v>
      </c>
      <c r="AM100" s="90"/>
      <c r="AN100" s="90">
        <f>SUM(AN64,AN69,AN74,AN79,AN84,AN90,AN95)</f>
        <v>0</v>
      </c>
      <c r="AO100" s="90"/>
      <c r="AP100" s="90">
        <f>SUM(AP64,AP69,AP74,AP79,AP84,AP90,AP95)</f>
        <v>0</v>
      </c>
      <c r="AQ100" s="90"/>
      <c r="AR100" s="90">
        <f>SUM(AR64,AR69,AR74,AR79,AR84,AR90,AR95)</f>
        <v>0</v>
      </c>
      <c r="AS100" s="90"/>
      <c r="AT100" s="90">
        <f>SUM(AT64,AT69,AT74,AT79,AT84,AT90,AT95)</f>
        <v>0</v>
      </c>
      <c r="AU100" s="90"/>
      <c r="AV100" s="90">
        <f>SUM(AV64,AV69,AV74,AV79,AV84,AV90,AV95)</f>
        <v>0</v>
      </c>
      <c r="AW100" s="90"/>
      <c r="AX100" s="90">
        <f>SUM(AX64,AX69,AX74,AX79,AX84,AX90,AX95)</f>
        <v>143754</v>
      </c>
      <c r="AY100" s="90"/>
      <c r="AZ100" s="90">
        <f>SUM(AZ64,AZ69,AZ74,AZ79,AZ84,AZ90,AZ95)</f>
        <v>0</v>
      </c>
      <c r="BA100" s="90"/>
      <c r="BB100" s="90">
        <f>SUM(BB64,BB69,BB74,BB79,BB84,BB90,BB95)</f>
        <v>0</v>
      </c>
      <c r="BC100" s="90"/>
      <c r="BD100" s="90">
        <f>SUM(BD64,BD69,BD74,BD79,BD84,BD90,BD95)</f>
        <v>0</v>
      </c>
      <c r="BE100" s="63"/>
      <c r="BF100" s="63"/>
      <c r="BG100" s="6"/>
    </row>
    <row r="101" spans="1:237" s="16" customFormat="1" thickBot="1" x14ac:dyDescent="0.3">
      <c r="A101"/>
      <c r="B101" s="47" t="s">
        <v>8082</v>
      </c>
      <c r="C101" s="5">
        <v>2022</v>
      </c>
      <c r="D101" s="90">
        <f>SUM(D65,D68,D75,D80,D96)</f>
        <v>4</v>
      </c>
      <c r="E101" s="90"/>
      <c r="F101" s="90">
        <f t="shared" ref="F101:BD101" si="8">SUM(F65,F68,F75,F80,F96)</f>
        <v>0</v>
      </c>
      <c r="G101" s="90"/>
      <c r="H101" s="90">
        <f t="shared" si="8"/>
        <v>0</v>
      </c>
      <c r="I101" s="90"/>
      <c r="J101" s="90">
        <f t="shared" ref="J101" si="9">SUM(J65,J68,J75,J80,J96)</f>
        <v>0</v>
      </c>
      <c r="K101" s="90"/>
      <c r="L101" s="90">
        <f t="shared" si="8"/>
        <v>0</v>
      </c>
      <c r="M101" s="90"/>
      <c r="N101" s="90">
        <f t="shared" si="8"/>
        <v>5</v>
      </c>
      <c r="O101" s="90"/>
      <c r="P101" s="90">
        <f t="shared" si="8"/>
        <v>0</v>
      </c>
      <c r="Q101" s="90"/>
      <c r="R101" s="90">
        <f t="shared" si="8"/>
        <v>0</v>
      </c>
      <c r="S101" s="90"/>
      <c r="T101" s="90">
        <f t="shared" si="8"/>
        <v>0</v>
      </c>
      <c r="U101" s="90"/>
      <c r="V101" s="90">
        <f t="shared" si="8"/>
        <v>0</v>
      </c>
      <c r="W101" s="90"/>
      <c r="X101" s="90">
        <f t="shared" si="8"/>
        <v>0</v>
      </c>
      <c r="Y101" s="90"/>
      <c r="Z101" s="90">
        <f t="shared" si="8"/>
        <v>0</v>
      </c>
      <c r="AA101" s="90"/>
      <c r="AB101" s="90">
        <f t="shared" si="8"/>
        <v>0</v>
      </c>
      <c r="AC101" s="90"/>
      <c r="AD101" s="90">
        <f t="shared" si="8"/>
        <v>0</v>
      </c>
      <c r="AE101" s="90"/>
      <c r="AF101" s="90">
        <f t="shared" si="8"/>
        <v>0</v>
      </c>
      <c r="AG101" s="90"/>
      <c r="AH101" s="90">
        <f t="shared" ref="AH101" si="10">SUM(AH65,AH68,AH75,AH80,AH96)</f>
        <v>0</v>
      </c>
      <c r="AI101" s="90"/>
      <c r="AJ101" s="90">
        <f t="shared" si="8"/>
        <v>0</v>
      </c>
      <c r="AK101" s="90"/>
      <c r="AL101" s="90">
        <f t="shared" si="8"/>
        <v>87</v>
      </c>
      <c r="AM101" s="90"/>
      <c r="AN101" s="90">
        <f t="shared" si="8"/>
        <v>0</v>
      </c>
      <c r="AO101" s="90"/>
      <c r="AP101" s="90">
        <f t="shared" si="8"/>
        <v>0</v>
      </c>
      <c r="AQ101" s="90"/>
      <c r="AR101" s="90">
        <f t="shared" ref="AR101" si="11">SUM(AR65,AR68,AR75,AR80,AR96)</f>
        <v>0</v>
      </c>
      <c r="AS101" s="90"/>
      <c r="AT101" s="90">
        <f t="shared" si="8"/>
        <v>0</v>
      </c>
      <c r="AU101" s="90"/>
      <c r="AV101" s="90">
        <f t="shared" si="8"/>
        <v>0</v>
      </c>
      <c r="AW101" s="90"/>
      <c r="AX101" s="90">
        <f t="shared" si="8"/>
        <v>120379</v>
      </c>
      <c r="AY101" s="90"/>
      <c r="AZ101" s="90">
        <f t="shared" si="8"/>
        <v>0</v>
      </c>
      <c r="BA101" s="90"/>
      <c r="BB101" s="90">
        <f t="shared" si="8"/>
        <v>11</v>
      </c>
      <c r="BC101" s="90"/>
      <c r="BD101" s="90">
        <f t="shared" si="8"/>
        <v>0</v>
      </c>
      <c r="BE101" s="63"/>
      <c r="BF101" s="63"/>
      <c r="BG101" s="6"/>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row>
    <row r="102" spans="1:237" customFormat="1" ht="25.35" customHeight="1" x14ac:dyDescent="0.25">
      <c r="B102" s="48" t="s">
        <v>8103</v>
      </c>
      <c r="C102" s="26"/>
      <c r="D102" s="106"/>
      <c r="E102" s="106"/>
      <c r="F102" s="106"/>
      <c r="G102" s="106"/>
      <c r="H102" s="106"/>
      <c r="I102" s="106"/>
      <c r="J102" s="106"/>
      <c r="K102" s="106"/>
      <c r="L102" s="106"/>
      <c r="M102" s="107"/>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64"/>
      <c r="BF102" s="63"/>
      <c r="BG102" s="6"/>
    </row>
    <row r="103" spans="1:237" customFormat="1" ht="13.2" x14ac:dyDescent="0.25">
      <c r="B103" s="49" t="s">
        <v>8104</v>
      </c>
      <c r="C103" s="5"/>
      <c r="D103" s="108"/>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64"/>
      <c r="BF103" s="63"/>
      <c r="BG103" s="6"/>
    </row>
    <row r="104" spans="1:237" s="6" customFormat="1" ht="13.2" x14ac:dyDescent="0.25">
      <c r="B104" s="46" t="s">
        <v>8105</v>
      </c>
      <c r="C104" s="21">
        <v>2018</v>
      </c>
      <c r="D104" s="86">
        <v>53500</v>
      </c>
      <c r="E104" s="86"/>
      <c r="F104" s="86">
        <v>150</v>
      </c>
      <c r="G104" s="86"/>
      <c r="H104" s="86" t="s">
        <v>1814</v>
      </c>
      <c r="I104" s="86"/>
      <c r="J104" s="86" t="s">
        <v>1815</v>
      </c>
      <c r="K104" s="86"/>
      <c r="L104" s="86">
        <v>19370</v>
      </c>
      <c r="M104" s="86"/>
      <c r="N104" s="86">
        <v>5718</v>
      </c>
      <c r="O104" s="100"/>
      <c r="P104" s="86">
        <v>449</v>
      </c>
      <c r="Q104" s="86"/>
      <c r="R104" s="86" t="s">
        <v>1816</v>
      </c>
      <c r="S104" s="86"/>
      <c r="T104" s="86" t="s">
        <v>1817</v>
      </c>
      <c r="U104" s="86"/>
      <c r="V104" s="86" t="s">
        <v>1818</v>
      </c>
      <c r="W104" s="86"/>
      <c r="X104" s="86" t="s">
        <v>1819</v>
      </c>
      <c r="Y104" s="86"/>
      <c r="Z104" s="86">
        <v>18</v>
      </c>
      <c r="AA104" s="86"/>
      <c r="AB104" s="86" t="s">
        <v>1820</v>
      </c>
      <c r="AC104" s="86"/>
      <c r="AD104" s="86" t="s">
        <v>1821</v>
      </c>
      <c r="AE104" s="86"/>
      <c r="AF104" s="86" t="s">
        <v>1822</v>
      </c>
      <c r="AG104" s="86"/>
      <c r="AH104" s="86" t="s">
        <v>1823</v>
      </c>
      <c r="AI104" s="86"/>
      <c r="AJ104" s="86" t="s">
        <v>1824</v>
      </c>
      <c r="AK104" s="86"/>
      <c r="AL104" s="86">
        <v>6552</v>
      </c>
      <c r="AM104" s="86"/>
      <c r="AN104" s="86" t="s">
        <v>1825</v>
      </c>
      <c r="AO104" s="86"/>
      <c r="AP104" s="86" t="s">
        <v>1826</v>
      </c>
      <c r="AQ104" s="86"/>
      <c r="AR104" s="86" t="s">
        <v>1827</v>
      </c>
      <c r="AS104" s="86"/>
      <c r="AT104" s="86">
        <v>3873</v>
      </c>
      <c r="AU104" s="86"/>
      <c r="AV104" s="86" t="s">
        <v>1828</v>
      </c>
      <c r="AW104" s="86"/>
      <c r="AX104" s="86">
        <v>3521</v>
      </c>
      <c r="AY104" s="86"/>
      <c r="AZ104" s="86">
        <v>908</v>
      </c>
      <c r="BA104" s="86"/>
      <c r="BB104" s="86" t="s">
        <v>1829</v>
      </c>
      <c r="BC104" s="86"/>
      <c r="BD104" s="86" t="s">
        <v>1830</v>
      </c>
      <c r="BE104" s="64"/>
      <c r="BF104" s="63"/>
    </row>
    <row r="105" spans="1:237" s="6" customFormat="1" ht="13.2" x14ac:dyDescent="0.25">
      <c r="B105" s="46"/>
      <c r="C105" s="21">
        <v>2019</v>
      </c>
      <c r="D105" s="86">
        <v>32880</v>
      </c>
      <c r="E105" s="86"/>
      <c r="F105" s="86" t="s">
        <v>1831</v>
      </c>
      <c r="G105" s="86"/>
      <c r="H105" s="86" t="s">
        <v>1832</v>
      </c>
      <c r="I105" s="86"/>
      <c r="J105" s="86" t="s">
        <v>1833</v>
      </c>
      <c r="K105" s="86"/>
      <c r="L105" s="86">
        <v>6616</v>
      </c>
      <c r="M105" s="86"/>
      <c r="N105" s="86">
        <v>2014</v>
      </c>
      <c r="O105" s="86"/>
      <c r="P105" s="86" t="s">
        <v>1834</v>
      </c>
      <c r="Q105" s="86"/>
      <c r="R105" s="86" t="s">
        <v>1835</v>
      </c>
      <c r="S105" s="86"/>
      <c r="T105" s="86" t="s">
        <v>1836</v>
      </c>
      <c r="U105" s="86"/>
      <c r="V105" s="86" t="s">
        <v>1837</v>
      </c>
      <c r="W105" s="86"/>
      <c r="X105" s="86" t="s">
        <v>1838</v>
      </c>
      <c r="Y105" s="86"/>
      <c r="Z105" s="86" t="s">
        <v>1839</v>
      </c>
      <c r="AA105" s="86"/>
      <c r="AB105" s="86" t="s">
        <v>1840</v>
      </c>
      <c r="AC105" s="86"/>
      <c r="AD105" s="86" t="s">
        <v>1841</v>
      </c>
      <c r="AE105" s="86"/>
      <c r="AF105" s="86" t="s">
        <v>1842</v>
      </c>
      <c r="AG105" s="86"/>
      <c r="AH105" s="86" t="s">
        <v>1843</v>
      </c>
      <c r="AI105" s="86"/>
      <c r="AJ105" s="86" t="s">
        <v>1844</v>
      </c>
      <c r="AK105" s="86"/>
      <c r="AL105" s="86" t="s">
        <v>1845</v>
      </c>
      <c r="AM105" s="86"/>
      <c r="AN105" s="86" t="s">
        <v>1846</v>
      </c>
      <c r="AO105" s="86"/>
      <c r="AP105" s="86" t="s">
        <v>1847</v>
      </c>
      <c r="AQ105" s="86"/>
      <c r="AR105" s="86" t="s">
        <v>1848</v>
      </c>
      <c r="AS105" s="86"/>
      <c r="AT105" s="86">
        <v>3606</v>
      </c>
      <c r="AU105" s="86"/>
      <c r="AV105" s="86" t="s">
        <v>1849</v>
      </c>
      <c r="AW105" s="86"/>
      <c r="AX105" s="86" t="s">
        <v>1850</v>
      </c>
      <c r="AY105" s="86"/>
      <c r="AZ105" s="86" t="s">
        <v>1851</v>
      </c>
      <c r="BA105" s="86"/>
      <c r="BB105" s="86" t="s">
        <v>1852</v>
      </c>
      <c r="BC105" s="86"/>
      <c r="BD105" s="86" t="s">
        <v>1853</v>
      </c>
      <c r="BE105" s="64"/>
      <c r="BF105" s="63"/>
    </row>
    <row r="106" spans="1:237" s="6" customFormat="1" ht="13.2" x14ac:dyDescent="0.25">
      <c r="B106" s="46"/>
      <c r="C106" s="21">
        <v>2020</v>
      </c>
      <c r="D106" s="86">
        <v>48921</v>
      </c>
      <c r="E106" s="86"/>
      <c r="F106" s="86">
        <v>156</v>
      </c>
      <c r="G106" s="86"/>
      <c r="H106" s="86" t="s">
        <v>1854</v>
      </c>
      <c r="I106" s="86"/>
      <c r="J106" s="86" t="s">
        <v>1855</v>
      </c>
      <c r="K106" s="86"/>
      <c r="L106" s="86">
        <v>6838</v>
      </c>
      <c r="M106" s="86"/>
      <c r="N106" s="86">
        <v>492</v>
      </c>
      <c r="O106" s="86"/>
      <c r="P106" s="86" t="s">
        <v>1856</v>
      </c>
      <c r="Q106" s="86"/>
      <c r="R106" s="86" t="s">
        <v>1857</v>
      </c>
      <c r="S106" s="86"/>
      <c r="T106" s="86" t="s">
        <v>1858</v>
      </c>
      <c r="U106" s="86"/>
      <c r="V106" s="86" t="s">
        <v>1859</v>
      </c>
      <c r="W106" s="86"/>
      <c r="X106" s="86" t="s">
        <v>1860</v>
      </c>
      <c r="Y106" s="86"/>
      <c r="Z106" s="86" t="s">
        <v>1861</v>
      </c>
      <c r="AA106" s="86"/>
      <c r="AB106" s="86" t="s">
        <v>1862</v>
      </c>
      <c r="AC106" s="86"/>
      <c r="AD106" s="86" t="s">
        <v>1863</v>
      </c>
      <c r="AE106" s="86"/>
      <c r="AF106" s="86" t="s">
        <v>1864</v>
      </c>
      <c r="AG106" s="86"/>
      <c r="AH106" s="86" t="s">
        <v>1865</v>
      </c>
      <c r="AI106" s="86"/>
      <c r="AJ106" s="86" t="s">
        <v>1866</v>
      </c>
      <c r="AK106" s="86"/>
      <c r="AL106" s="86">
        <v>3</v>
      </c>
      <c r="AM106" s="86"/>
      <c r="AN106" s="86" t="s">
        <v>1867</v>
      </c>
      <c r="AO106" s="86"/>
      <c r="AP106" s="86" t="s">
        <v>1868</v>
      </c>
      <c r="AQ106" s="86"/>
      <c r="AR106" s="86" t="s">
        <v>1869</v>
      </c>
      <c r="AS106" s="86"/>
      <c r="AT106" s="86">
        <v>2796</v>
      </c>
      <c r="AU106" s="86"/>
      <c r="AV106" s="86" t="s">
        <v>1870</v>
      </c>
      <c r="AW106" s="86"/>
      <c r="AX106" s="86">
        <v>1716</v>
      </c>
      <c r="AY106" s="86"/>
      <c r="AZ106" s="86">
        <v>303</v>
      </c>
      <c r="BA106" s="86"/>
      <c r="BB106" s="86" t="s">
        <v>1871</v>
      </c>
      <c r="BC106" s="86"/>
      <c r="BD106" s="86" t="s">
        <v>1872</v>
      </c>
      <c r="BE106" s="64"/>
      <c r="BF106" s="63"/>
    </row>
    <row r="107" spans="1:237" s="6" customFormat="1" ht="13.2" x14ac:dyDescent="0.25">
      <c r="B107" s="46"/>
      <c r="C107" s="21">
        <v>2021</v>
      </c>
      <c r="D107" s="86">
        <v>12192</v>
      </c>
      <c r="E107" s="86"/>
      <c r="F107" s="86" t="s">
        <v>1873</v>
      </c>
      <c r="G107" s="86"/>
      <c r="H107" s="86" t="s">
        <v>1874</v>
      </c>
      <c r="I107" s="86"/>
      <c r="J107" s="86" t="s">
        <v>1875</v>
      </c>
      <c r="K107" s="86"/>
      <c r="L107" s="86">
        <v>3808</v>
      </c>
      <c r="M107" s="86"/>
      <c r="N107" s="86" t="s">
        <v>1876</v>
      </c>
      <c r="O107" s="86"/>
      <c r="P107" s="86" t="s">
        <v>1877</v>
      </c>
      <c r="Q107" s="86"/>
      <c r="R107" s="86" t="s">
        <v>1878</v>
      </c>
      <c r="S107" s="86"/>
      <c r="T107" s="86" t="s">
        <v>1879</v>
      </c>
      <c r="U107" s="86"/>
      <c r="V107" s="86" t="s">
        <v>1880</v>
      </c>
      <c r="W107" s="86"/>
      <c r="X107" s="86" t="s">
        <v>1881</v>
      </c>
      <c r="Y107" s="86"/>
      <c r="Z107" s="86" t="s">
        <v>1882</v>
      </c>
      <c r="AA107" s="86"/>
      <c r="AB107" s="86" t="s">
        <v>1883</v>
      </c>
      <c r="AC107" s="86"/>
      <c r="AD107" s="86" t="s">
        <v>1884</v>
      </c>
      <c r="AE107" s="86"/>
      <c r="AF107" s="86" t="s">
        <v>1885</v>
      </c>
      <c r="AG107" s="86"/>
      <c r="AH107" s="86" t="s">
        <v>1886</v>
      </c>
      <c r="AI107" s="86"/>
      <c r="AJ107" s="86" t="s">
        <v>1887</v>
      </c>
      <c r="AK107" s="86"/>
      <c r="AL107" s="86">
        <v>12000</v>
      </c>
      <c r="AM107" s="86"/>
      <c r="AN107" s="86" t="s">
        <v>1888</v>
      </c>
      <c r="AO107" s="86"/>
      <c r="AP107" s="86" t="s">
        <v>1889</v>
      </c>
      <c r="AQ107" s="86"/>
      <c r="AR107" s="86" t="s">
        <v>1890</v>
      </c>
      <c r="AS107" s="86"/>
      <c r="AT107" s="86">
        <v>4</v>
      </c>
      <c r="AU107" s="86"/>
      <c r="AV107" s="86" t="s">
        <v>1891</v>
      </c>
      <c r="AW107" s="86"/>
      <c r="AX107" s="86">
        <v>18578</v>
      </c>
      <c r="AY107" s="86"/>
      <c r="AZ107" s="86">
        <v>74</v>
      </c>
      <c r="BA107" s="86"/>
      <c r="BB107" s="86" t="s">
        <v>1892</v>
      </c>
      <c r="BC107" s="86"/>
      <c r="BD107" s="86" t="s">
        <v>1893</v>
      </c>
      <c r="BE107" s="64"/>
      <c r="BF107" s="63"/>
    </row>
    <row r="108" spans="1:237" s="4" customFormat="1" ht="13.2" x14ac:dyDescent="0.25">
      <c r="A108" s="6"/>
      <c r="B108" s="46"/>
      <c r="C108" s="22">
        <v>2022</v>
      </c>
      <c r="D108" s="86">
        <v>571</v>
      </c>
      <c r="E108" s="86"/>
      <c r="F108" s="86" t="s">
        <v>1894</v>
      </c>
      <c r="G108" s="86"/>
      <c r="H108" s="86" t="s">
        <v>1895</v>
      </c>
      <c r="I108" s="86"/>
      <c r="J108" s="86" t="s">
        <v>1896</v>
      </c>
      <c r="K108" s="86"/>
      <c r="L108" s="86">
        <v>2117</v>
      </c>
      <c r="M108" s="86"/>
      <c r="N108" s="86">
        <v>1031</v>
      </c>
      <c r="O108" s="86"/>
      <c r="P108" s="86" t="s">
        <v>1897</v>
      </c>
      <c r="Q108" s="86"/>
      <c r="R108" s="86" t="s">
        <v>1898</v>
      </c>
      <c r="S108" s="86"/>
      <c r="T108" s="86" t="s">
        <v>1899</v>
      </c>
      <c r="U108" s="86"/>
      <c r="V108" s="86" t="s">
        <v>1900</v>
      </c>
      <c r="W108" s="86"/>
      <c r="X108" s="86" t="s">
        <v>1901</v>
      </c>
      <c r="Y108" s="86"/>
      <c r="Z108" s="86" t="s">
        <v>1902</v>
      </c>
      <c r="AA108" s="86"/>
      <c r="AB108" s="86" t="s">
        <v>1903</v>
      </c>
      <c r="AC108" s="86"/>
      <c r="AD108" s="86" t="s">
        <v>1904</v>
      </c>
      <c r="AE108" s="86"/>
      <c r="AF108" s="86" t="s">
        <v>1905</v>
      </c>
      <c r="AG108" s="86"/>
      <c r="AH108" s="86" t="s">
        <v>1906</v>
      </c>
      <c r="AI108" s="86"/>
      <c r="AJ108" s="86" t="s">
        <v>1907</v>
      </c>
      <c r="AK108" s="86"/>
      <c r="AL108" s="86" t="s">
        <v>1908</v>
      </c>
      <c r="AM108" s="86"/>
      <c r="AN108" s="86" t="s">
        <v>1909</v>
      </c>
      <c r="AO108" s="86"/>
      <c r="AP108" s="86" t="s">
        <v>1910</v>
      </c>
      <c r="AQ108" s="86"/>
      <c r="AR108" s="86" t="s">
        <v>1911</v>
      </c>
      <c r="AS108" s="86"/>
      <c r="AT108" s="86">
        <v>5</v>
      </c>
      <c r="AU108" s="86"/>
      <c r="AV108" s="86" t="s">
        <v>1912</v>
      </c>
      <c r="AW108" s="86"/>
      <c r="AX108" s="86" t="s">
        <v>1913</v>
      </c>
      <c r="AY108" s="86"/>
      <c r="AZ108" s="86">
        <v>90</v>
      </c>
      <c r="BA108" s="86"/>
      <c r="BB108" s="86" t="s">
        <v>1914</v>
      </c>
      <c r="BC108" s="86"/>
      <c r="BD108" s="86" t="s">
        <v>1915</v>
      </c>
      <c r="BE108" s="64"/>
      <c r="BF108" s="63"/>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row>
    <row r="109" spans="1:237" customFormat="1" ht="13.2" x14ac:dyDescent="0.25">
      <c r="B109" s="51" t="s">
        <v>8106</v>
      </c>
      <c r="C109" s="21">
        <v>2018</v>
      </c>
      <c r="D109" s="86" t="s">
        <v>1916</v>
      </c>
      <c r="E109" s="86"/>
      <c r="F109" s="86" t="s">
        <v>1917</v>
      </c>
      <c r="G109" s="86"/>
      <c r="H109" s="86" t="s">
        <v>1918</v>
      </c>
      <c r="I109" s="86"/>
      <c r="J109" s="86" t="s">
        <v>1919</v>
      </c>
      <c r="K109" s="86"/>
      <c r="L109" s="86">
        <v>11</v>
      </c>
      <c r="M109" s="109"/>
      <c r="N109" s="86" t="s">
        <v>1920</v>
      </c>
      <c r="O109" s="99"/>
      <c r="P109" s="86" t="s">
        <v>1921</v>
      </c>
      <c r="Q109" s="86"/>
      <c r="R109" s="86" t="s">
        <v>1922</v>
      </c>
      <c r="S109" s="86"/>
      <c r="T109" s="86" t="s">
        <v>1923</v>
      </c>
      <c r="U109" s="86"/>
      <c r="V109" s="86" t="s">
        <v>1924</v>
      </c>
      <c r="W109" s="86"/>
      <c r="X109" s="86" t="s">
        <v>1925</v>
      </c>
      <c r="Y109" s="86"/>
      <c r="Z109" s="86" t="s">
        <v>1926</v>
      </c>
      <c r="AA109" s="86"/>
      <c r="AB109" s="86" t="s">
        <v>1927</v>
      </c>
      <c r="AC109" s="86"/>
      <c r="AD109" s="86" t="s">
        <v>1928</v>
      </c>
      <c r="AE109" s="86"/>
      <c r="AF109" s="86" t="s">
        <v>1929</v>
      </c>
      <c r="AG109" s="86"/>
      <c r="AH109" s="86" t="s">
        <v>1930</v>
      </c>
      <c r="AI109" s="86"/>
      <c r="AJ109" s="86" t="s">
        <v>1931</v>
      </c>
      <c r="AK109" s="86"/>
      <c r="AL109" s="86" t="s">
        <v>1932</v>
      </c>
      <c r="AM109" s="86"/>
      <c r="AN109" s="86" t="s">
        <v>1933</v>
      </c>
      <c r="AO109" s="86"/>
      <c r="AP109" s="86" t="s">
        <v>1934</v>
      </c>
      <c r="AQ109" s="86"/>
      <c r="AR109" s="86" t="s">
        <v>1935</v>
      </c>
      <c r="AS109" s="86"/>
      <c r="AT109" s="86" t="s">
        <v>1936</v>
      </c>
      <c r="AU109" s="86"/>
      <c r="AV109" s="86" t="s">
        <v>1937</v>
      </c>
      <c r="AW109" s="86"/>
      <c r="AX109" s="86" t="s">
        <v>1938</v>
      </c>
      <c r="AY109" s="86"/>
      <c r="AZ109" s="86" t="s">
        <v>1939</v>
      </c>
      <c r="BA109" s="86"/>
      <c r="BB109" s="86" t="s">
        <v>1940</v>
      </c>
      <c r="BC109" s="99" t="s">
        <v>1941</v>
      </c>
      <c r="BD109" s="86" t="s">
        <v>1942</v>
      </c>
      <c r="BE109" s="64"/>
      <c r="BF109" s="63"/>
      <c r="BG109" s="6"/>
    </row>
    <row r="110" spans="1:237" customFormat="1" ht="13.2" x14ac:dyDescent="0.25">
      <c r="B110" s="46"/>
      <c r="C110" s="21">
        <v>2019</v>
      </c>
      <c r="D110" s="86" t="s">
        <v>1943</v>
      </c>
      <c r="E110" s="86"/>
      <c r="F110" s="86" t="s">
        <v>1944</v>
      </c>
      <c r="G110" s="86"/>
      <c r="H110" s="86" t="s">
        <v>1945</v>
      </c>
      <c r="I110" s="86"/>
      <c r="J110" s="86" t="s">
        <v>1946</v>
      </c>
      <c r="K110" s="86"/>
      <c r="L110" s="86">
        <v>10</v>
      </c>
      <c r="M110" s="109"/>
      <c r="N110" s="86" t="s">
        <v>1947</v>
      </c>
      <c r="O110" s="86"/>
      <c r="P110" s="86" t="s">
        <v>1948</v>
      </c>
      <c r="Q110" s="86"/>
      <c r="R110" s="86" t="s">
        <v>1949</v>
      </c>
      <c r="S110" s="86"/>
      <c r="T110" s="86" t="s">
        <v>1950</v>
      </c>
      <c r="U110" s="86"/>
      <c r="V110" s="86" t="s">
        <v>1951</v>
      </c>
      <c r="W110" s="86"/>
      <c r="X110" s="86" t="s">
        <v>1952</v>
      </c>
      <c r="Y110" s="86"/>
      <c r="Z110" s="86" t="s">
        <v>1953</v>
      </c>
      <c r="AA110" s="86"/>
      <c r="AB110" s="86" t="s">
        <v>1954</v>
      </c>
      <c r="AC110" s="86"/>
      <c r="AD110" s="86" t="s">
        <v>1955</v>
      </c>
      <c r="AE110" s="86"/>
      <c r="AF110" s="86" t="s">
        <v>1956</v>
      </c>
      <c r="AG110" s="86"/>
      <c r="AH110" s="86" t="s">
        <v>1957</v>
      </c>
      <c r="AI110" s="86"/>
      <c r="AJ110" s="86" t="s">
        <v>1958</v>
      </c>
      <c r="AK110" s="86"/>
      <c r="AL110" s="86" t="s">
        <v>1959</v>
      </c>
      <c r="AM110" s="86"/>
      <c r="AN110" s="86" t="s">
        <v>1960</v>
      </c>
      <c r="AO110" s="86"/>
      <c r="AP110" s="86" t="s">
        <v>1961</v>
      </c>
      <c r="AQ110" s="86"/>
      <c r="AR110" s="86" t="s">
        <v>1962</v>
      </c>
      <c r="AS110" s="86"/>
      <c r="AT110" s="86" t="s">
        <v>1963</v>
      </c>
      <c r="AU110" s="86"/>
      <c r="AV110" s="86" t="s">
        <v>1964</v>
      </c>
      <c r="AW110" s="86"/>
      <c r="AX110" s="86" t="s">
        <v>1965</v>
      </c>
      <c r="AY110" s="86"/>
      <c r="AZ110" s="86" t="s">
        <v>1966</v>
      </c>
      <c r="BA110" s="86"/>
      <c r="BB110" s="86" t="s">
        <v>1967</v>
      </c>
      <c r="BC110" s="86"/>
      <c r="BD110" s="86" t="s">
        <v>1968</v>
      </c>
      <c r="BE110" s="64"/>
      <c r="BF110" s="63"/>
      <c r="BG110" s="6"/>
    </row>
    <row r="111" spans="1:237" customFormat="1" ht="13.2" x14ac:dyDescent="0.25">
      <c r="B111" s="46"/>
      <c r="C111" s="21">
        <v>2020</v>
      </c>
      <c r="D111" s="86" t="s">
        <v>1969</v>
      </c>
      <c r="E111" s="86"/>
      <c r="F111" s="86" t="s">
        <v>1970</v>
      </c>
      <c r="G111" s="86"/>
      <c r="H111" s="86" t="s">
        <v>1971</v>
      </c>
      <c r="I111" s="86"/>
      <c r="J111" s="86" t="s">
        <v>1972</v>
      </c>
      <c r="K111" s="86"/>
      <c r="L111" s="86">
        <v>37</v>
      </c>
      <c r="M111" s="109"/>
      <c r="N111" s="86" t="s">
        <v>1973</v>
      </c>
      <c r="O111" s="86"/>
      <c r="P111" s="86" t="s">
        <v>1974</v>
      </c>
      <c r="Q111" s="86"/>
      <c r="R111" s="86" t="s">
        <v>1975</v>
      </c>
      <c r="S111" s="86"/>
      <c r="T111" s="86" t="s">
        <v>1976</v>
      </c>
      <c r="U111" s="86"/>
      <c r="V111" s="86" t="s">
        <v>1977</v>
      </c>
      <c r="W111" s="86"/>
      <c r="X111" s="86" t="s">
        <v>1978</v>
      </c>
      <c r="Y111" s="86"/>
      <c r="Z111" s="86" t="s">
        <v>1979</v>
      </c>
      <c r="AA111" s="86"/>
      <c r="AB111" s="86" t="s">
        <v>1980</v>
      </c>
      <c r="AC111" s="86"/>
      <c r="AD111" s="86">
        <v>40</v>
      </c>
      <c r="AE111" s="86"/>
      <c r="AF111" s="86" t="s">
        <v>1981</v>
      </c>
      <c r="AG111" s="86"/>
      <c r="AH111" s="86" t="s">
        <v>1982</v>
      </c>
      <c r="AI111" s="86"/>
      <c r="AJ111" s="86" t="s">
        <v>1983</v>
      </c>
      <c r="AK111" s="86"/>
      <c r="AL111" s="86" t="s">
        <v>1984</v>
      </c>
      <c r="AM111" s="86"/>
      <c r="AN111" s="86" t="s">
        <v>1985</v>
      </c>
      <c r="AO111" s="86"/>
      <c r="AP111" s="86" t="s">
        <v>1986</v>
      </c>
      <c r="AQ111" s="86"/>
      <c r="AR111" s="86" t="s">
        <v>1987</v>
      </c>
      <c r="AS111" s="86"/>
      <c r="AT111" s="86" t="s">
        <v>1988</v>
      </c>
      <c r="AU111" s="86"/>
      <c r="AV111" s="86" t="s">
        <v>1989</v>
      </c>
      <c r="AW111" s="86"/>
      <c r="AX111" s="86">
        <v>6</v>
      </c>
      <c r="AY111" s="86"/>
      <c r="AZ111" s="86" t="s">
        <v>1990</v>
      </c>
      <c r="BA111" s="86"/>
      <c r="BB111" s="86" t="s">
        <v>1991</v>
      </c>
      <c r="BC111" s="99" t="s">
        <v>1992</v>
      </c>
      <c r="BD111" s="86" t="s">
        <v>1993</v>
      </c>
      <c r="BE111" s="64"/>
      <c r="BF111" s="63"/>
      <c r="BG111" s="6"/>
    </row>
    <row r="112" spans="1:237" s="2" customFormat="1" ht="13.2" x14ac:dyDescent="0.25">
      <c r="A112"/>
      <c r="B112" s="46"/>
      <c r="C112" s="22">
        <v>2022</v>
      </c>
      <c r="D112" s="86" t="s">
        <v>1994</v>
      </c>
      <c r="E112" s="86"/>
      <c r="F112" s="86" t="s">
        <v>1995</v>
      </c>
      <c r="G112" s="86"/>
      <c r="H112" s="86" t="s">
        <v>1996</v>
      </c>
      <c r="I112" s="86"/>
      <c r="J112" s="86" t="s">
        <v>1997</v>
      </c>
      <c r="K112" s="86"/>
      <c r="L112" s="86" t="s">
        <v>1998</v>
      </c>
      <c r="M112" s="109"/>
      <c r="N112" s="86" t="s">
        <v>1999</v>
      </c>
      <c r="O112" s="86"/>
      <c r="P112" s="86" t="s">
        <v>2000</v>
      </c>
      <c r="Q112" s="86"/>
      <c r="R112" s="86" t="s">
        <v>2001</v>
      </c>
      <c r="S112" s="86"/>
      <c r="T112" s="86" t="s">
        <v>2002</v>
      </c>
      <c r="U112" s="86"/>
      <c r="V112" s="86" t="s">
        <v>2003</v>
      </c>
      <c r="W112" s="86"/>
      <c r="X112" s="86" t="s">
        <v>2004</v>
      </c>
      <c r="Y112" s="86"/>
      <c r="Z112" s="86" t="s">
        <v>2005</v>
      </c>
      <c r="AA112" s="86"/>
      <c r="AB112" s="86" t="s">
        <v>2006</v>
      </c>
      <c r="AC112" s="86"/>
      <c r="AD112" s="86" t="s">
        <v>2007</v>
      </c>
      <c r="AE112" s="86"/>
      <c r="AF112" s="86" t="s">
        <v>2008</v>
      </c>
      <c r="AG112" s="86"/>
      <c r="AH112" s="86" t="s">
        <v>2009</v>
      </c>
      <c r="AI112" s="86"/>
      <c r="AJ112" s="86" t="s">
        <v>2010</v>
      </c>
      <c r="AK112" s="86"/>
      <c r="AL112" s="86" t="s">
        <v>2011</v>
      </c>
      <c r="AM112" s="86"/>
      <c r="AN112" s="86" t="s">
        <v>2012</v>
      </c>
      <c r="AO112" s="86"/>
      <c r="AP112" s="86" t="s">
        <v>2013</v>
      </c>
      <c r="AQ112" s="86"/>
      <c r="AR112" s="86" t="s">
        <v>2014</v>
      </c>
      <c r="AS112" s="86"/>
      <c r="AT112" s="86" t="s">
        <v>2015</v>
      </c>
      <c r="AU112" s="86"/>
      <c r="AV112" s="86" t="s">
        <v>2016</v>
      </c>
      <c r="AW112" s="86"/>
      <c r="AX112" s="86" t="s">
        <v>2017</v>
      </c>
      <c r="AY112" s="86"/>
      <c r="AZ112" s="86">
        <v>15</v>
      </c>
      <c r="BA112" s="86"/>
      <c r="BB112" s="86" t="s">
        <v>2018</v>
      </c>
      <c r="BC112" s="99"/>
      <c r="BD112" s="86" t="s">
        <v>2019</v>
      </c>
      <c r="BE112" s="64"/>
      <c r="BF112" s="63"/>
      <c r="BG112" s="6"/>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row>
    <row r="113" spans="1:237" customFormat="1" ht="13.2" x14ac:dyDescent="0.25">
      <c r="B113" s="46" t="s">
        <v>8107</v>
      </c>
      <c r="C113" s="21">
        <v>2019</v>
      </c>
      <c r="D113" s="86" t="s">
        <v>2020</v>
      </c>
      <c r="E113" s="86"/>
      <c r="F113" s="86" t="s">
        <v>2021</v>
      </c>
      <c r="G113" s="86"/>
      <c r="H113" s="86" t="s">
        <v>2022</v>
      </c>
      <c r="I113" s="86"/>
      <c r="J113" s="86" t="s">
        <v>2023</v>
      </c>
      <c r="K113" s="86"/>
      <c r="L113" s="86" t="s">
        <v>2024</v>
      </c>
      <c r="M113" s="109"/>
      <c r="N113" s="86">
        <v>1</v>
      </c>
      <c r="O113" s="86"/>
      <c r="P113" s="86" t="s">
        <v>2025</v>
      </c>
      <c r="Q113" s="86"/>
      <c r="R113" s="86" t="s">
        <v>2026</v>
      </c>
      <c r="S113" s="86"/>
      <c r="T113" s="86" t="s">
        <v>2027</v>
      </c>
      <c r="U113" s="86"/>
      <c r="V113" s="86" t="s">
        <v>2028</v>
      </c>
      <c r="W113" s="86"/>
      <c r="X113" s="86" t="s">
        <v>2029</v>
      </c>
      <c r="Y113" s="86"/>
      <c r="Z113" s="86" t="s">
        <v>2030</v>
      </c>
      <c r="AA113" s="86"/>
      <c r="AB113" s="86" t="s">
        <v>2031</v>
      </c>
      <c r="AC113" s="86"/>
      <c r="AD113" s="86" t="s">
        <v>2032</v>
      </c>
      <c r="AE113" s="86"/>
      <c r="AF113" s="86" t="s">
        <v>2033</v>
      </c>
      <c r="AG113" s="86"/>
      <c r="AH113" s="86" t="s">
        <v>2034</v>
      </c>
      <c r="AI113" s="86"/>
      <c r="AJ113" s="86" t="s">
        <v>2035</v>
      </c>
      <c r="AK113" s="86"/>
      <c r="AL113" s="86" t="s">
        <v>2036</v>
      </c>
      <c r="AM113" s="86"/>
      <c r="AN113" s="86" t="s">
        <v>2037</v>
      </c>
      <c r="AO113" s="86"/>
      <c r="AP113" s="86" t="s">
        <v>2038</v>
      </c>
      <c r="AQ113" s="86"/>
      <c r="AR113" s="86" t="s">
        <v>2039</v>
      </c>
      <c r="AS113" s="86"/>
      <c r="AT113" s="86" t="s">
        <v>2040</v>
      </c>
      <c r="AU113" s="86"/>
      <c r="AV113" s="86" t="s">
        <v>2041</v>
      </c>
      <c r="AW113" s="86"/>
      <c r="AX113" s="86" t="s">
        <v>2042</v>
      </c>
      <c r="AY113" s="86"/>
      <c r="AZ113" s="86" t="s">
        <v>2043</v>
      </c>
      <c r="BA113" s="86"/>
      <c r="BB113" s="86">
        <v>1</v>
      </c>
      <c r="BC113" s="86"/>
      <c r="BD113" s="86" t="s">
        <v>2044</v>
      </c>
      <c r="BE113" s="64"/>
      <c r="BF113" s="63"/>
      <c r="BG113" s="6"/>
    </row>
    <row r="114" spans="1:237" customFormat="1" ht="13.2" x14ac:dyDescent="0.25">
      <c r="B114" s="46"/>
      <c r="C114" s="21">
        <v>2020</v>
      </c>
      <c r="D114" s="109" t="s">
        <v>2045</v>
      </c>
      <c r="E114" s="109"/>
      <c r="F114" s="109" t="s">
        <v>2046</v>
      </c>
      <c r="G114" s="109"/>
      <c r="H114" s="109" t="s">
        <v>2047</v>
      </c>
      <c r="I114" s="109"/>
      <c r="J114" s="109" t="s">
        <v>2048</v>
      </c>
      <c r="K114" s="109"/>
      <c r="L114" s="86" t="s">
        <v>2049</v>
      </c>
      <c r="M114" s="110"/>
      <c r="N114" s="109" t="s">
        <v>2050</v>
      </c>
      <c r="O114" s="109"/>
      <c r="P114" s="109" t="s">
        <v>2051</v>
      </c>
      <c r="Q114" s="109"/>
      <c r="R114" s="109" t="s">
        <v>2052</v>
      </c>
      <c r="S114" s="109"/>
      <c r="T114" s="109" t="s">
        <v>2053</v>
      </c>
      <c r="U114" s="109"/>
      <c r="V114" s="109" t="s">
        <v>2054</v>
      </c>
      <c r="W114" s="109"/>
      <c r="X114" s="109" t="s">
        <v>2055</v>
      </c>
      <c r="Y114" s="109"/>
      <c r="Z114" s="109" t="s">
        <v>2056</v>
      </c>
      <c r="AA114" s="109"/>
      <c r="AB114" s="109" t="s">
        <v>2057</v>
      </c>
      <c r="AC114" s="109"/>
      <c r="AD114" s="109" t="s">
        <v>2058</v>
      </c>
      <c r="AE114" s="109"/>
      <c r="AF114" s="109" t="s">
        <v>2059</v>
      </c>
      <c r="AG114" s="109"/>
      <c r="AH114" s="109" t="s">
        <v>2060</v>
      </c>
      <c r="AI114" s="109"/>
      <c r="AJ114" s="109" t="s">
        <v>2061</v>
      </c>
      <c r="AK114" s="109"/>
      <c r="AL114" s="109" t="s">
        <v>2062</v>
      </c>
      <c r="AM114" s="109"/>
      <c r="AN114" s="109" t="s">
        <v>2063</v>
      </c>
      <c r="AO114" s="109"/>
      <c r="AP114" s="109" t="s">
        <v>2064</v>
      </c>
      <c r="AQ114" s="109"/>
      <c r="AR114" s="109" t="s">
        <v>2065</v>
      </c>
      <c r="AS114" s="109"/>
      <c r="AT114" s="109" t="s">
        <v>2066</v>
      </c>
      <c r="AU114" s="109"/>
      <c r="AV114" s="109" t="s">
        <v>2067</v>
      </c>
      <c r="AW114" s="109"/>
      <c r="AX114" s="109" t="s">
        <v>2068</v>
      </c>
      <c r="AY114" s="109"/>
      <c r="AZ114" s="109" t="s">
        <v>2069</v>
      </c>
      <c r="BA114" s="109"/>
      <c r="BB114" s="109" t="s">
        <v>2070</v>
      </c>
      <c r="BC114" s="109"/>
      <c r="BD114" s="109" t="s">
        <v>2071</v>
      </c>
      <c r="BE114" s="64"/>
      <c r="BF114" s="63"/>
      <c r="BG114" s="6"/>
    </row>
    <row r="115" spans="1:237" s="2" customFormat="1" ht="13.2" x14ac:dyDescent="0.25">
      <c r="A115"/>
      <c r="B115" s="46"/>
      <c r="C115" s="22">
        <v>2022</v>
      </c>
      <c r="D115" s="109" t="s">
        <v>2072</v>
      </c>
      <c r="E115" s="109"/>
      <c r="F115" s="109" t="s">
        <v>2073</v>
      </c>
      <c r="G115" s="109"/>
      <c r="H115" s="109" t="s">
        <v>2074</v>
      </c>
      <c r="I115" s="109"/>
      <c r="J115" s="109" t="s">
        <v>2075</v>
      </c>
      <c r="K115" s="109"/>
      <c r="L115" s="86" t="s">
        <v>2076</v>
      </c>
      <c r="M115" s="110"/>
      <c r="N115" s="109" t="s">
        <v>2077</v>
      </c>
      <c r="O115" s="109"/>
      <c r="P115" s="109" t="s">
        <v>2078</v>
      </c>
      <c r="Q115" s="109"/>
      <c r="R115" s="109" t="s">
        <v>2079</v>
      </c>
      <c r="S115" s="109"/>
      <c r="T115" s="109" t="s">
        <v>2080</v>
      </c>
      <c r="U115" s="109"/>
      <c r="V115" s="109" t="s">
        <v>2081</v>
      </c>
      <c r="W115" s="109"/>
      <c r="X115" s="109" t="s">
        <v>2082</v>
      </c>
      <c r="Y115" s="109"/>
      <c r="Z115" s="109" t="s">
        <v>2083</v>
      </c>
      <c r="AA115" s="109"/>
      <c r="AB115" s="109" t="s">
        <v>2084</v>
      </c>
      <c r="AC115" s="109"/>
      <c r="AD115" s="109" t="s">
        <v>2085</v>
      </c>
      <c r="AE115" s="109"/>
      <c r="AF115" s="109" t="s">
        <v>2086</v>
      </c>
      <c r="AG115" s="109"/>
      <c r="AH115" s="109" t="s">
        <v>2087</v>
      </c>
      <c r="AI115" s="109"/>
      <c r="AJ115" s="109" t="s">
        <v>2088</v>
      </c>
      <c r="AK115" s="109"/>
      <c r="AL115" s="109" t="s">
        <v>2089</v>
      </c>
      <c r="AM115" s="109"/>
      <c r="AN115" s="109" t="s">
        <v>2090</v>
      </c>
      <c r="AO115" s="109"/>
      <c r="AP115" s="109" t="s">
        <v>2091</v>
      </c>
      <c r="AQ115" s="109"/>
      <c r="AR115" s="109" t="s">
        <v>2092</v>
      </c>
      <c r="AS115" s="109"/>
      <c r="AT115" s="109" t="s">
        <v>2093</v>
      </c>
      <c r="AU115" s="109"/>
      <c r="AV115" s="109" t="s">
        <v>2094</v>
      </c>
      <c r="AW115" s="109"/>
      <c r="AX115" s="109" t="s">
        <v>2095</v>
      </c>
      <c r="AY115" s="109"/>
      <c r="AZ115" s="109" t="s">
        <v>2096</v>
      </c>
      <c r="BA115" s="109"/>
      <c r="BB115" s="109" t="s">
        <v>2097</v>
      </c>
      <c r="BC115" s="109"/>
      <c r="BD115" s="109" t="s">
        <v>2098</v>
      </c>
      <c r="BE115" s="64"/>
      <c r="BF115" s="63"/>
      <c r="BG115" s="6"/>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row>
    <row r="116" spans="1:237" customFormat="1" ht="13.2" x14ac:dyDescent="0.25">
      <c r="B116" s="46" t="s">
        <v>8108</v>
      </c>
      <c r="C116" s="21">
        <v>2018</v>
      </c>
      <c r="D116" s="86" t="s">
        <v>2099</v>
      </c>
      <c r="E116" s="86"/>
      <c r="F116" s="86" t="s">
        <v>2100</v>
      </c>
      <c r="G116" s="86"/>
      <c r="H116" s="86" t="s">
        <v>2101</v>
      </c>
      <c r="I116" s="86"/>
      <c r="J116" s="86" t="s">
        <v>2102</v>
      </c>
      <c r="K116" s="86"/>
      <c r="L116" s="86">
        <v>5</v>
      </c>
      <c r="M116" s="109"/>
      <c r="N116" s="86" t="s">
        <v>2103</v>
      </c>
      <c r="O116" s="86"/>
      <c r="P116" s="86" t="s">
        <v>2104</v>
      </c>
      <c r="Q116" s="86"/>
      <c r="R116" s="86" t="s">
        <v>2105</v>
      </c>
      <c r="S116" s="86"/>
      <c r="T116" s="86" t="s">
        <v>2106</v>
      </c>
      <c r="U116" s="86"/>
      <c r="V116" s="86" t="s">
        <v>2107</v>
      </c>
      <c r="W116" s="86"/>
      <c r="X116" s="86" t="s">
        <v>2108</v>
      </c>
      <c r="Y116" s="86"/>
      <c r="Z116" s="86" t="s">
        <v>2109</v>
      </c>
      <c r="AA116" s="86"/>
      <c r="AB116" s="86" t="s">
        <v>2110</v>
      </c>
      <c r="AC116" s="86"/>
      <c r="AD116" s="86" t="s">
        <v>2111</v>
      </c>
      <c r="AE116" s="86"/>
      <c r="AF116" s="86" t="s">
        <v>2112</v>
      </c>
      <c r="AG116" s="86"/>
      <c r="AH116" s="86" t="s">
        <v>2113</v>
      </c>
      <c r="AI116" s="86"/>
      <c r="AJ116" s="86" t="s">
        <v>2114</v>
      </c>
      <c r="AK116" s="86"/>
      <c r="AL116" s="86" t="s">
        <v>2115</v>
      </c>
      <c r="AM116" s="86"/>
      <c r="AN116" s="86" t="s">
        <v>2116</v>
      </c>
      <c r="AO116" s="86"/>
      <c r="AP116" s="86" t="s">
        <v>2117</v>
      </c>
      <c r="AQ116" s="86"/>
      <c r="AR116" s="86" t="s">
        <v>2118</v>
      </c>
      <c r="AS116" s="86"/>
      <c r="AT116" s="86" t="s">
        <v>2119</v>
      </c>
      <c r="AU116" s="86"/>
      <c r="AV116" s="86" t="s">
        <v>2120</v>
      </c>
      <c r="AW116" s="86"/>
      <c r="AX116" s="86" t="s">
        <v>2121</v>
      </c>
      <c r="AY116" s="86"/>
      <c r="AZ116" s="86" t="s">
        <v>2122</v>
      </c>
      <c r="BA116" s="86"/>
      <c r="BB116" s="86" t="s">
        <v>2123</v>
      </c>
      <c r="BC116" s="86"/>
      <c r="BD116" s="86" t="s">
        <v>2124</v>
      </c>
      <c r="BE116" s="64"/>
      <c r="BF116" s="63"/>
      <c r="BG116" s="6"/>
    </row>
    <row r="117" spans="1:237" customFormat="1" ht="13.2" x14ac:dyDescent="0.25">
      <c r="B117" s="46"/>
      <c r="C117" s="21">
        <v>2019</v>
      </c>
      <c r="D117" s="86" t="s">
        <v>2125</v>
      </c>
      <c r="E117" s="86"/>
      <c r="F117" s="86" t="s">
        <v>2126</v>
      </c>
      <c r="G117" s="86"/>
      <c r="H117" s="86" t="s">
        <v>2127</v>
      </c>
      <c r="I117" s="86"/>
      <c r="J117" s="86" t="s">
        <v>2128</v>
      </c>
      <c r="K117" s="86"/>
      <c r="L117" s="86" t="s">
        <v>2129</v>
      </c>
      <c r="M117" s="109"/>
      <c r="N117" s="86" t="s">
        <v>2130</v>
      </c>
      <c r="O117" s="86"/>
      <c r="P117" s="86" t="s">
        <v>2131</v>
      </c>
      <c r="Q117" s="86"/>
      <c r="R117" s="86" t="s">
        <v>2132</v>
      </c>
      <c r="S117" s="86"/>
      <c r="T117" s="86" t="s">
        <v>2133</v>
      </c>
      <c r="U117" s="86"/>
      <c r="V117" s="86" t="s">
        <v>2134</v>
      </c>
      <c r="W117" s="86"/>
      <c r="X117" s="86" t="s">
        <v>2135</v>
      </c>
      <c r="Y117" s="86"/>
      <c r="Z117" s="86" t="s">
        <v>2136</v>
      </c>
      <c r="AA117" s="86"/>
      <c r="AB117" s="86" t="s">
        <v>2137</v>
      </c>
      <c r="AC117" s="86"/>
      <c r="AD117" s="86" t="s">
        <v>2138</v>
      </c>
      <c r="AE117" s="86"/>
      <c r="AF117" s="86" t="s">
        <v>2139</v>
      </c>
      <c r="AG117" s="86"/>
      <c r="AH117" s="86" t="s">
        <v>2140</v>
      </c>
      <c r="AI117" s="86"/>
      <c r="AJ117" s="86" t="s">
        <v>2141</v>
      </c>
      <c r="AK117" s="86"/>
      <c r="AL117" s="86" t="s">
        <v>2142</v>
      </c>
      <c r="AM117" s="86"/>
      <c r="AN117" s="86" t="s">
        <v>2143</v>
      </c>
      <c r="AO117" s="86"/>
      <c r="AP117" s="86" t="s">
        <v>2144</v>
      </c>
      <c r="AQ117" s="86"/>
      <c r="AR117" s="86" t="s">
        <v>2145</v>
      </c>
      <c r="AS117" s="86"/>
      <c r="AT117" s="86" t="s">
        <v>2146</v>
      </c>
      <c r="AU117" s="86"/>
      <c r="AV117" s="86" t="s">
        <v>2147</v>
      </c>
      <c r="AW117" s="86"/>
      <c r="AX117" s="86" t="s">
        <v>2148</v>
      </c>
      <c r="AY117" s="86"/>
      <c r="AZ117" s="86" t="s">
        <v>2149</v>
      </c>
      <c r="BA117" s="86"/>
      <c r="BB117" s="86" t="s">
        <v>2150</v>
      </c>
      <c r="BC117" s="86"/>
      <c r="BD117" s="86" t="s">
        <v>2151</v>
      </c>
      <c r="BE117" s="64"/>
      <c r="BF117" s="63"/>
      <c r="BG117" s="6"/>
    </row>
    <row r="118" spans="1:237" customFormat="1" ht="13.2" x14ac:dyDescent="0.25">
      <c r="B118" s="46" t="s">
        <v>8109</v>
      </c>
      <c r="C118" s="21">
        <v>2018</v>
      </c>
      <c r="D118" s="86" t="s">
        <v>2152</v>
      </c>
      <c r="E118" s="86"/>
      <c r="F118" s="86" t="s">
        <v>2153</v>
      </c>
      <c r="G118" s="86"/>
      <c r="H118" s="86" t="s">
        <v>2154</v>
      </c>
      <c r="I118" s="86"/>
      <c r="J118" s="86" t="s">
        <v>2155</v>
      </c>
      <c r="K118" s="86"/>
      <c r="L118" s="86">
        <v>197</v>
      </c>
      <c r="M118" s="109"/>
      <c r="N118" s="86" t="s">
        <v>2156</v>
      </c>
      <c r="O118" s="86"/>
      <c r="P118" s="86" t="s">
        <v>2157</v>
      </c>
      <c r="Q118" s="86"/>
      <c r="R118" s="86" t="s">
        <v>2158</v>
      </c>
      <c r="S118" s="86"/>
      <c r="T118" s="86" t="s">
        <v>2159</v>
      </c>
      <c r="U118" s="86"/>
      <c r="V118" s="86" t="s">
        <v>2160</v>
      </c>
      <c r="W118" s="86"/>
      <c r="X118" s="86" t="s">
        <v>2161</v>
      </c>
      <c r="Y118" s="86"/>
      <c r="Z118" s="86" t="s">
        <v>2162</v>
      </c>
      <c r="AA118" s="86"/>
      <c r="AB118" s="86" t="s">
        <v>2163</v>
      </c>
      <c r="AC118" s="86"/>
      <c r="AD118" s="86" t="s">
        <v>2164</v>
      </c>
      <c r="AE118" s="86"/>
      <c r="AF118" s="86" t="s">
        <v>2165</v>
      </c>
      <c r="AG118" s="86"/>
      <c r="AH118" s="86" t="s">
        <v>2166</v>
      </c>
      <c r="AI118" s="86"/>
      <c r="AJ118" s="86" t="s">
        <v>2167</v>
      </c>
      <c r="AK118" s="86"/>
      <c r="AL118" s="86" t="s">
        <v>2168</v>
      </c>
      <c r="AM118" s="86"/>
      <c r="AN118" s="86" t="s">
        <v>2169</v>
      </c>
      <c r="AO118" s="86"/>
      <c r="AP118" s="86" t="s">
        <v>2170</v>
      </c>
      <c r="AQ118" s="86"/>
      <c r="AR118" s="86" t="s">
        <v>2171</v>
      </c>
      <c r="AS118" s="86"/>
      <c r="AT118" s="86" t="s">
        <v>2172</v>
      </c>
      <c r="AU118" s="86"/>
      <c r="AV118" s="86" t="s">
        <v>2173</v>
      </c>
      <c r="AW118" s="86"/>
      <c r="AX118" s="86" t="s">
        <v>2174</v>
      </c>
      <c r="AY118" s="86"/>
      <c r="AZ118" s="86" t="s">
        <v>2175</v>
      </c>
      <c r="BA118" s="86"/>
      <c r="BB118" s="86" t="s">
        <v>2176</v>
      </c>
      <c r="BC118" s="86"/>
      <c r="BD118" s="86" t="s">
        <v>2177</v>
      </c>
      <c r="BE118" s="64"/>
      <c r="BF118" s="63"/>
      <c r="BG118" s="6"/>
    </row>
    <row r="119" spans="1:237" customFormat="1" ht="13.2" x14ac:dyDescent="0.25">
      <c r="B119" s="46"/>
      <c r="C119" s="21">
        <v>2019</v>
      </c>
      <c r="D119" s="86" t="s">
        <v>2178</v>
      </c>
      <c r="E119" s="86"/>
      <c r="F119" s="86" t="s">
        <v>2179</v>
      </c>
      <c r="G119" s="86"/>
      <c r="H119" s="86" t="s">
        <v>2180</v>
      </c>
      <c r="I119" s="86"/>
      <c r="J119" s="86" t="s">
        <v>2181</v>
      </c>
      <c r="K119" s="86"/>
      <c r="L119" s="86">
        <v>12</v>
      </c>
      <c r="M119" s="109"/>
      <c r="N119" s="86" t="s">
        <v>2182</v>
      </c>
      <c r="O119" s="86"/>
      <c r="P119" s="86" t="s">
        <v>2183</v>
      </c>
      <c r="Q119" s="86"/>
      <c r="R119" s="86" t="s">
        <v>2184</v>
      </c>
      <c r="S119" s="86"/>
      <c r="T119" s="86" t="s">
        <v>2185</v>
      </c>
      <c r="U119" s="86"/>
      <c r="V119" s="86" t="s">
        <v>2186</v>
      </c>
      <c r="W119" s="86"/>
      <c r="X119" s="86" t="s">
        <v>2187</v>
      </c>
      <c r="Y119" s="86"/>
      <c r="Z119" s="86" t="s">
        <v>2188</v>
      </c>
      <c r="AA119" s="86"/>
      <c r="AB119" s="86" t="s">
        <v>2189</v>
      </c>
      <c r="AC119" s="86"/>
      <c r="AD119" s="86" t="s">
        <v>2190</v>
      </c>
      <c r="AE119" s="86"/>
      <c r="AF119" s="86" t="s">
        <v>2191</v>
      </c>
      <c r="AG119" s="86"/>
      <c r="AH119" s="86" t="s">
        <v>2192</v>
      </c>
      <c r="AI119" s="86"/>
      <c r="AJ119" s="86" t="s">
        <v>2193</v>
      </c>
      <c r="AK119" s="86"/>
      <c r="AL119" s="86" t="s">
        <v>2194</v>
      </c>
      <c r="AM119" s="86"/>
      <c r="AN119" s="86" t="s">
        <v>2195</v>
      </c>
      <c r="AO119" s="86"/>
      <c r="AP119" s="86" t="s">
        <v>2196</v>
      </c>
      <c r="AQ119" s="86"/>
      <c r="AR119" s="86" t="s">
        <v>2197</v>
      </c>
      <c r="AS119" s="86"/>
      <c r="AT119" s="86" t="s">
        <v>2198</v>
      </c>
      <c r="AU119" s="86"/>
      <c r="AV119" s="86" t="s">
        <v>2199</v>
      </c>
      <c r="AW119" s="86"/>
      <c r="AX119" s="86" t="s">
        <v>2200</v>
      </c>
      <c r="AY119" s="86"/>
      <c r="AZ119" s="86">
        <v>200</v>
      </c>
      <c r="BA119" s="86"/>
      <c r="BB119" s="86" t="s">
        <v>2201</v>
      </c>
      <c r="BC119" s="86"/>
      <c r="BD119" s="86" t="s">
        <v>2202</v>
      </c>
      <c r="BE119" s="64"/>
      <c r="BF119" s="63"/>
      <c r="BG119" s="6"/>
    </row>
    <row r="120" spans="1:237" customFormat="1" ht="13.2" x14ac:dyDescent="0.25">
      <c r="B120" s="46" t="s">
        <v>8110</v>
      </c>
      <c r="C120" s="21">
        <v>2018</v>
      </c>
      <c r="D120" s="86">
        <v>40</v>
      </c>
      <c r="E120" s="86"/>
      <c r="F120" s="86">
        <v>1000</v>
      </c>
      <c r="G120" s="86"/>
      <c r="H120" s="86" t="s">
        <v>2203</v>
      </c>
      <c r="I120" s="86"/>
      <c r="J120" s="86" t="s">
        <v>2204</v>
      </c>
      <c r="K120" s="86"/>
      <c r="L120" s="86" t="s">
        <v>2205</v>
      </c>
      <c r="M120" s="109"/>
      <c r="N120" s="86">
        <v>140</v>
      </c>
      <c r="O120" s="99"/>
      <c r="P120" s="86" t="s">
        <v>2206</v>
      </c>
      <c r="Q120" s="86"/>
      <c r="R120" s="86" t="s">
        <v>2207</v>
      </c>
      <c r="S120" s="86"/>
      <c r="T120" s="86" t="s">
        <v>2208</v>
      </c>
      <c r="U120" s="86"/>
      <c r="V120" s="86" t="s">
        <v>2209</v>
      </c>
      <c r="W120" s="86"/>
      <c r="X120" s="86" t="s">
        <v>2210</v>
      </c>
      <c r="Y120" s="86"/>
      <c r="Z120" s="86" t="s">
        <v>2211</v>
      </c>
      <c r="AA120" s="86"/>
      <c r="AB120" s="86" t="s">
        <v>2212</v>
      </c>
      <c r="AC120" s="86"/>
      <c r="AD120" s="86" t="s">
        <v>2213</v>
      </c>
      <c r="AE120" s="86"/>
      <c r="AF120" s="86" t="s">
        <v>2214</v>
      </c>
      <c r="AG120" s="86"/>
      <c r="AH120" s="86" t="s">
        <v>2215</v>
      </c>
      <c r="AI120" s="86"/>
      <c r="AJ120" s="86" t="s">
        <v>2216</v>
      </c>
      <c r="AK120" s="86"/>
      <c r="AL120" s="86">
        <v>4000</v>
      </c>
      <c r="AM120" s="86"/>
      <c r="AN120" s="86" t="s">
        <v>2217</v>
      </c>
      <c r="AO120" s="86"/>
      <c r="AP120" s="86" t="s">
        <v>2218</v>
      </c>
      <c r="AQ120" s="86"/>
      <c r="AR120" s="86" t="s">
        <v>2219</v>
      </c>
      <c r="AS120" s="86"/>
      <c r="AT120" s="86">
        <v>3298</v>
      </c>
      <c r="AU120" s="86"/>
      <c r="AV120" s="86" t="s">
        <v>2220</v>
      </c>
      <c r="AW120" s="86"/>
      <c r="AX120" s="86" t="s">
        <v>2221</v>
      </c>
      <c r="AY120" s="86"/>
      <c r="AZ120" s="86" t="s">
        <v>2222</v>
      </c>
      <c r="BA120" s="86"/>
      <c r="BB120" s="86">
        <v>8</v>
      </c>
      <c r="BC120" s="99" t="s">
        <v>2223</v>
      </c>
      <c r="BD120" s="86" t="s">
        <v>2224</v>
      </c>
      <c r="BE120" s="64"/>
      <c r="BF120" s="63"/>
      <c r="BG120" s="6"/>
    </row>
    <row r="121" spans="1:237" customFormat="1" ht="13.2" x14ac:dyDescent="0.25">
      <c r="B121" s="46"/>
      <c r="C121" s="21">
        <v>2019</v>
      </c>
      <c r="D121" s="86">
        <v>4140</v>
      </c>
      <c r="E121" s="86"/>
      <c r="F121" s="86" t="s">
        <v>2225</v>
      </c>
      <c r="G121" s="86"/>
      <c r="H121" s="86" t="s">
        <v>2226</v>
      </c>
      <c r="I121" s="86"/>
      <c r="J121" s="86" t="s">
        <v>2227</v>
      </c>
      <c r="K121" s="86"/>
      <c r="L121" s="86">
        <v>4</v>
      </c>
      <c r="M121" s="109"/>
      <c r="N121" s="86" t="s">
        <v>2228</v>
      </c>
      <c r="O121" s="86"/>
      <c r="P121" s="86" t="s">
        <v>2229</v>
      </c>
      <c r="Q121" s="86"/>
      <c r="R121" s="86" t="s">
        <v>2230</v>
      </c>
      <c r="S121" s="86"/>
      <c r="T121" s="86" t="s">
        <v>2231</v>
      </c>
      <c r="U121" s="86"/>
      <c r="V121" s="86" t="s">
        <v>2232</v>
      </c>
      <c r="W121" s="86"/>
      <c r="X121" s="86" t="s">
        <v>2233</v>
      </c>
      <c r="Y121" s="86"/>
      <c r="Z121" s="86" t="s">
        <v>2234</v>
      </c>
      <c r="AA121" s="86"/>
      <c r="AB121" s="86" t="s">
        <v>2235</v>
      </c>
      <c r="AC121" s="86"/>
      <c r="AD121" s="86" t="s">
        <v>2236</v>
      </c>
      <c r="AE121" s="86"/>
      <c r="AF121" s="86" t="s">
        <v>2237</v>
      </c>
      <c r="AG121" s="86"/>
      <c r="AH121" s="86" t="s">
        <v>2238</v>
      </c>
      <c r="AI121" s="86"/>
      <c r="AJ121" s="86" t="s">
        <v>2239</v>
      </c>
      <c r="AK121" s="86"/>
      <c r="AL121" s="86" t="s">
        <v>2240</v>
      </c>
      <c r="AM121" s="86"/>
      <c r="AN121" s="86" t="s">
        <v>2241</v>
      </c>
      <c r="AO121" s="86"/>
      <c r="AP121" s="86" t="s">
        <v>2242</v>
      </c>
      <c r="AQ121" s="86"/>
      <c r="AR121" s="86" t="s">
        <v>2243</v>
      </c>
      <c r="AS121" s="86"/>
      <c r="AT121" s="86">
        <v>300</v>
      </c>
      <c r="AU121" s="86"/>
      <c r="AV121" s="86" t="s">
        <v>2244</v>
      </c>
      <c r="AW121" s="86"/>
      <c r="AX121" s="86" t="s">
        <v>2245</v>
      </c>
      <c r="AY121" s="86"/>
      <c r="AZ121" s="86" t="s">
        <v>2246</v>
      </c>
      <c r="BA121" s="86"/>
      <c r="BB121" s="86" t="s">
        <v>2247</v>
      </c>
      <c r="BC121" s="86"/>
      <c r="BD121" s="86" t="s">
        <v>2248</v>
      </c>
      <c r="BE121" s="64"/>
      <c r="BF121" s="63"/>
      <c r="BG121" s="6"/>
    </row>
    <row r="122" spans="1:237" customFormat="1" ht="13.2" x14ac:dyDescent="0.25">
      <c r="B122" s="46"/>
      <c r="C122" s="21">
        <v>2020</v>
      </c>
      <c r="D122" s="86">
        <v>12240</v>
      </c>
      <c r="E122" s="86"/>
      <c r="F122" s="86" t="s">
        <v>2249</v>
      </c>
      <c r="G122" s="86"/>
      <c r="H122" s="86" t="s">
        <v>2250</v>
      </c>
      <c r="I122" s="86"/>
      <c r="J122" s="86" t="s">
        <v>2251</v>
      </c>
      <c r="K122" s="86"/>
      <c r="L122" s="86">
        <v>630</v>
      </c>
      <c r="M122" s="109"/>
      <c r="N122" s="86" t="s">
        <v>2252</v>
      </c>
      <c r="O122" s="86"/>
      <c r="P122" s="86" t="s">
        <v>2253</v>
      </c>
      <c r="Q122" s="86"/>
      <c r="R122" s="86" t="s">
        <v>2254</v>
      </c>
      <c r="S122" s="86"/>
      <c r="T122" s="86" t="s">
        <v>2255</v>
      </c>
      <c r="U122" s="86"/>
      <c r="V122" s="86" t="s">
        <v>2256</v>
      </c>
      <c r="W122" s="86"/>
      <c r="X122" s="86" t="s">
        <v>2257</v>
      </c>
      <c r="Y122" s="86"/>
      <c r="Z122" s="86" t="s">
        <v>2258</v>
      </c>
      <c r="AA122" s="86"/>
      <c r="AB122" s="86" t="s">
        <v>2259</v>
      </c>
      <c r="AC122" s="86"/>
      <c r="AD122" s="86" t="s">
        <v>2260</v>
      </c>
      <c r="AE122" s="86"/>
      <c r="AF122" s="86" t="s">
        <v>2261</v>
      </c>
      <c r="AG122" s="86"/>
      <c r="AH122" s="86" t="s">
        <v>2262</v>
      </c>
      <c r="AI122" s="86"/>
      <c r="AJ122" s="86" t="s">
        <v>2263</v>
      </c>
      <c r="AK122" s="86"/>
      <c r="AL122" s="86" t="s">
        <v>2264</v>
      </c>
      <c r="AM122" s="86"/>
      <c r="AN122" s="86" t="s">
        <v>2265</v>
      </c>
      <c r="AO122" s="86"/>
      <c r="AP122" s="86" t="s">
        <v>2266</v>
      </c>
      <c r="AQ122" s="86"/>
      <c r="AR122" s="86" t="s">
        <v>2267</v>
      </c>
      <c r="AS122" s="86"/>
      <c r="AT122" s="86">
        <v>160</v>
      </c>
      <c r="AU122" s="86"/>
      <c r="AV122" s="86" t="s">
        <v>2268</v>
      </c>
      <c r="AW122" s="86"/>
      <c r="AX122" s="86" t="s">
        <v>2269</v>
      </c>
      <c r="AY122" s="86"/>
      <c r="AZ122" s="86" t="s">
        <v>2270</v>
      </c>
      <c r="BA122" s="86"/>
      <c r="BB122" s="86">
        <v>3</v>
      </c>
      <c r="BC122" s="86"/>
      <c r="BD122" s="86" t="s">
        <v>2271</v>
      </c>
      <c r="BE122" s="64"/>
      <c r="BF122" s="63"/>
      <c r="BG122" s="6"/>
    </row>
    <row r="123" spans="1:237" s="2" customFormat="1" ht="13.2" x14ac:dyDescent="0.25">
      <c r="A123"/>
      <c r="B123" s="46"/>
      <c r="C123" s="22">
        <v>2022</v>
      </c>
      <c r="D123" s="86" t="s">
        <v>2272</v>
      </c>
      <c r="E123" s="86"/>
      <c r="F123" s="86" t="s">
        <v>2273</v>
      </c>
      <c r="G123" s="86"/>
      <c r="H123" s="86" t="s">
        <v>2274</v>
      </c>
      <c r="I123" s="86"/>
      <c r="J123" s="86" t="s">
        <v>2275</v>
      </c>
      <c r="K123" s="86"/>
      <c r="L123" s="86">
        <v>1</v>
      </c>
      <c r="M123" s="109"/>
      <c r="N123" s="86" t="s">
        <v>2276</v>
      </c>
      <c r="O123" s="86"/>
      <c r="P123" s="86" t="s">
        <v>2277</v>
      </c>
      <c r="Q123" s="86"/>
      <c r="R123" s="86" t="s">
        <v>2278</v>
      </c>
      <c r="S123" s="86"/>
      <c r="T123" s="86" t="s">
        <v>2279</v>
      </c>
      <c r="U123" s="86"/>
      <c r="V123" s="86" t="s">
        <v>2280</v>
      </c>
      <c r="W123" s="86"/>
      <c r="X123" s="86" t="s">
        <v>2281</v>
      </c>
      <c r="Y123" s="86"/>
      <c r="Z123" s="86" t="s">
        <v>2282</v>
      </c>
      <c r="AA123" s="86"/>
      <c r="AB123" s="86" t="s">
        <v>2283</v>
      </c>
      <c r="AC123" s="86"/>
      <c r="AD123" s="86" t="s">
        <v>2284</v>
      </c>
      <c r="AE123" s="86"/>
      <c r="AF123" s="86" t="s">
        <v>2285</v>
      </c>
      <c r="AG123" s="86"/>
      <c r="AH123" s="86" t="s">
        <v>2286</v>
      </c>
      <c r="AI123" s="86"/>
      <c r="AJ123" s="86" t="s">
        <v>2287</v>
      </c>
      <c r="AK123" s="86"/>
      <c r="AL123" s="86" t="s">
        <v>2288</v>
      </c>
      <c r="AM123" s="86"/>
      <c r="AN123" s="86" t="s">
        <v>2289</v>
      </c>
      <c r="AO123" s="86"/>
      <c r="AP123" s="86" t="s">
        <v>2290</v>
      </c>
      <c r="AQ123" s="86"/>
      <c r="AR123" s="86" t="s">
        <v>2291</v>
      </c>
      <c r="AS123" s="86"/>
      <c r="AT123" s="86" t="s">
        <v>2292</v>
      </c>
      <c r="AU123" s="86"/>
      <c r="AV123" s="86" t="s">
        <v>2293</v>
      </c>
      <c r="AW123" s="86"/>
      <c r="AX123" s="86">
        <v>1250</v>
      </c>
      <c r="AY123" s="86"/>
      <c r="AZ123" s="86" t="s">
        <v>2294</v>
      </c>
      <c r="BA123" s="86"/>
      <c r="BB123" s="86">
        <v>305</v>
      </c>
      <c r="BC123" s="86"/>
      <c r="BD123" s="86" t="s">
        <v>2295</v>
      </c>
      <c r="BE123" s="64"/>
      <c r="BF123" s="63"/>
      <c r="BG123" s="6"/>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row>
    <row r="124" spans="1:237" customFormat="1" ht="13.2" x14ac:dyDescent="0.25">
      <c r="B124" s="46" t="s">
        <v>8111</v>
      </c>
      <c r="C124" s="21">
        <v>2018</v>
      </c>
      <c r="D124" s="86" t="s">
        <v>2296</v>
      </c>
      <c r="E124" s="86"/>
      <c r="F124" s="86" t="s">
        <v>2297</v>
      </c>
      <c r="G124" s="86"/>
      <c r="H124" s="86" t="s">
        <v>2298</v>
      </c>
      <c r="I124" s="86"/>
      <c r="J124" s="86" t="s">
        <v>2299</v>
      </c>
      <c r="K124" s="86"/>
      <c r="L124" s="86">
        <v>11</v>
      </c>
      <c r="M124" s="109"/>
      <c r="N124" s="86" t="s">
        <v>2300</v>
      </c>
      <c r="O124" s="86"/>
      <c r="P124" s="86" t="s">
        <v>2301</v>
      </c>
      <c r="Q124" s="86"/>
      <c r="R124" s="86" t="s">
        <v>2302</v>
      </c>
      <c r="S124" s="86"/>
      <c r="T124" s="86" t="s">
        <v>2303</v>
      </c>
      <c r="U124" s="86"/>
      <c r="V124" s="86" t="s">
        <v>2304</v>
      </c>
      <c r="W124" s="86"/>
      <c r="X124" s="86" t="s">
        <v>2305</v>
      </c>
      <c r="Y124" s="86"/>
      <c r="Z124" s="86" t="s">
        <v>2306</v>
      </c>
      <c r="AA124" s="86"/>
      <c r="AB124" s="86" t="s">
        <v>2307</v>
      </c>
      <c r="AC124" s="86"/>
      <c r="AD124" s="86" t="s">
        <v>2308</v>
      </c>
      <c r="AE124" s="86"/>
      <c r="AF124" s="86" t="s">
        <v>2309</v>
      </c>
      <c r="AG124" s="86"/>
      <c r="AH124" s="86" t="s">
        <v>2310</v>
      </c>
      <c r="AI124" s="86"/>
      <c r="AJ124" s="86" t="s">
        <v>2311</v>
      </c>
      <c r="AK124" s="86"/>
      <c r="AL124" s="86" t="s">
        <v>2312</v>
      </c>
      <c r="AM124" s="86"/>
      <c r="AN124" s="86" t="s">
        <v>2313</v>
      </c>
      <c r="AO124" s="86"/>
      <c r="AP124" s="86" t="s">
        <v>2314</v>
      </c>
      <c r="AQ124" s="86"/>
      <c r="AR124" s="86" t="s">
        <v>2315</v>
      </c>
      <c r="AS124" s="86"/>
      <c r="AT124" s="86" t="s">
        <v>2316</v>
      </c>
      <c r="AU124" s="86"/>
      <c r="AV124" s="86" t="s">
        <v>2317</v>
      </c>
      <c r="AW124" s="86"/>
      <c r="AX124" s="86" t="s">
        <v>2318</v>
      </c>
      <c r="AY124" s="86"/>
      <c r="AZ124" s="86" t="s">
        <v>2319</v>
      </c>
      <c r="BA124" s="86"/>
      <c r="BB124" s="86" t="s">
        <v>2320</v>
      </c>
      <c r="BC124" s="86"/>
      <c r="BD124" s="86" t="s">
        <v>2321</v>
      </c>
      <c r="BE124" s="64"/>
      <c r="BF124" s="63"/>
      <c r="BG124" s="6"/>
    </row>
    <row r="125" spans="1:237" customFormat="1" ht="13.2" x14ac:dyDescent="0.25">
      <c r="B125" s="46"/>
      <c r="C125" s="21">
        <v>2019</v>
      </c>
      <c r="D125" s="86" t="s">
        <v>2322</v>
      </c>
      <c r="E125" s="86"/>
      <c r="F125" s="86" t="s">
        <v>2323</v>
      </c>
      <c r="G125" s="86"/>
      <c r="H125" s="86" t="s">
        <v>2324</v>
      </c>
      <c r="I125" s="86"/>
      <c r="J125" s="86" t="s">
        <v>2325</v>
      </c>
      <c r="K125" s="86"/>
      <c r="L125" s="86" t="s">
        <v>2326</v>
      </c>
      <c r="M125" s="109"/>
      <c r="N125" s="86" t="s">
        <v>2327</v>
      </c>
      <c r="O125" s="86"/>
      <c r="P125" s="86" t="s">
        <v>2328</v>
      </c>
      <c r="Q125" s="86"/>
      <c r="R125" s="86" t="s">
        <v>2329</v>
      </c>
      <c r="S125" s="86"/>
      <c r="T125" s="86" t="s">
        <v>2330</v>
      </c>
      <c r="U125" s="86"/>
      <c r="V125" s="86" t="s">
        <v>2331</v>
      </c>
      <c r="W125" s="86"/>
      <c r="X125" s="86" t="s">
        <v>2332</v>
      </c>
      <c r="Y125" s="86"/>
      <c r="Z125" s="86" t="s">
        <v>2333</v>
      </c>
      <c r="AA125" s="86"/>
      <c r="AB125" s="86" t="s">
        <v>2334</v>
      </c>
      <c r="AC125" s="86"/>
      <c r="AD125" s="86" t="s">
        <v>2335</v>
      </c>
      <c r="AE125" s="86"/>
      <c r="AF125" s="86" t="s">
        <v>2336</v>
      </c>
      <c r="AG125" s="86"/>
      <c r="AH125" s="86" t="s">
        <v>2337</v>
      </c>
      <c r="AI125" s="86"/>
      <c r="AJ125" s="86" t="s">
        <v>2338</v>
      </c>
      <c r="AK125" s="86"/>
      <c r="AL125" s="86" t="s">
        <v>2339</v>
      </c>
      <c r="AM125" s="86"/>
      <c r="AN125" s="86" t="s">
        <v>2340</v>
      </c>
      <c r="AO125" s="86"/>
      <c r="AP125" s="86" t="s">
        <v>2341</v>
      </c>
      <c r="AQ125" s="86"/>
      <c r="AR125" s="86" t="s">
        <v>2342</v>
      </c>
      <c r="AS125" s="86"/>
      <c r="AT125" s="86" t="s">
        <v>2343</v>
      </c>
      <c r="AU125" s="86"/>
      <c r="AV125" s="86" t="s">
        <v>2344</v>
      </c>
      <c r="AW125" s="86"/>
      <c r="AX125" s="86" t="s">
        <v>2345</v>
      </c>
      <c r="AY125" s="86"/>
      <c r="AZ125" s="86" t="s">
        <v>2346</v>
      </c>
      <c r="BA125" s="86"/>
      <c r="BB125" s="86" t="s">
        <v>2347</v>
      </c>
      <c r="BC125" s="86"/>
      <c r="BD125" s="86">
        <v>439</v>
      </c>
      <c r="BE125" s="64"/>
      <c r="BF125" s="63"/>
      <c r="BG125" s="6"/>
    </row>
    <row r="126" spans="1:237" customFormat="1" ht="13.2" x14ac:dyDescent="0.25">
      <c r="B126" s="46"/>
      <c r="C126" s="21">
        <v>2020</v>
      </c>
      <c r="D126" s="86" t="s">
        <v>2348</v>
      </c>
      <c r="E126" s="86"/>
      <c r="F126" s="86" t="s">
        <v>2349</v>
      </c>
      <c r="G126" s="86"/>
      <c r="H126" s="86" t="s">
        <v>2350</v>
      </c>
      <c r="I126" s="86"/>
      <c r="J126" s="86" t="s">
        <v>2351</v>
      </c>
      <c r="K126" s="86"/>
      <c r="L126" s="86" t="s">
        <v>2352</v>
      </c>
      <c r="M126" s="109"/>
      <c r="N126" s="86" t="s">
        <v>2353</v>
      </c>
      <c r="O126" s="86"/>
      <c r="P126" s="86" t="s">
        <v>2354</v>
      </c>
      <c r="Q126" s="86"/>
      <c r="R126" s="86" t="s">
        <v>2355</v>
      </c>
      <c r="S126" s="86"/>
      <c r="T126" s="86" t="s">
        <v>2356</v>
      </c>
      <c r="U126" s="86"/>
      <c r="V126" s="86" t="s">
        <v>2357</v>
      </c>
      <c r="W126" s="86"/>
      <c r="X126" s="86" t="s">
        <v>2358</v>
      </c>
      <c r="Y126" s="86"/>
      <c r="Z126" s="86" t="s">
        <v>2359</v>
      </c>
      <c r="AA126" s="86"/>
      <c r="AB126" s="86" t="s">
        <v>2360</v>
      </c>
      <c r="AC126" s="86"/>
      <c r="AD126" s="86" t="s">
        <v>2361</v>
      </c>
      <c r="AE126" s="86"/>
      <c r="AF126" s="86" t="s">
        <v>2362</v>
      </c>
      <c r="AG126" s="86"/>
      <c r="AH126" s="86" t="s">
        <v>2363</v>
      </c>
      <c r="AI126" s="86"/>
      <c r="AJ126" s="86" t="s">
        <v>2364</v>
      </c>
      <c r="AK126" s="86"/>
      <c r="AL126" s="86" t="s">
        <v>2365</v>
      </c>
      <c r="AM126" s="86"/>
      <c r="AN126" s="86" t="s">
        <v>2366</v>
      </c>
      <c r="AO126" s="86"/>
      <c r="AP126" s="86" t="s">
        <v>2367</v>
      </c>
      <c r="AQ126" s="86"/>
      <c r="AR126" s="86" t="s">
        <v>2368</v>
      </c>
      <c r="AS126" s="86"/>
      <c r="AT126" s="86" t="s">
        <v>2369</v>
      </c>
      <c r="AU126" s="86"/>
      <c r="AV126" s="86">
        <v>2</v>
      </c>
      <c r="AW126" s="86"/>
      <c r="AX126" s="86" t="s">
        <v>2370</v>
      </c>
      <c r="AY126" s="86"/>
      <c r="AZ126" s="86" t="s">
        <v>2371</v>
      </c>
      <c r="BA126" s="86"/>
      <c r="BB126" s="86" t="s">
        <v>2372</v>
      </c>
      <c r="BC126" s="86"/>
      <c r="BD126" s="86" t="s">
        <v>2373</v>
      </c>
      <c r="BE126" s="64"/>
      <c r="BF126" s="63"/>
      <c r="BG126" s="6"/>
    </row>
    <row r="127" spans="1:237" s="2" customFormat="1" ht="13.2" x14ac:dyDescent="0.25">
      <c r="A127"/>
      <c r="B127" s="46"/>
      <c r="C127" s="22">
        <v>2022</v>
      </c>
      <c r="D127" s="86" t="s">
        <v>2374</v>
      </c>
      <c r="E127" s="86"/>
      <c r="F127" s="86" t="s">
        <v>2375</v>
      </c>
      <c r="G127" s="86"/>
      <c r="H127" s="86" t="s">
        <v>2376</v>
      </c>
      <c r="I127" s="86"/>
      <c r="J127" s="86" t="s">
        <v>2377</v>
      </c>
      <c r="K127" s="86"/>
      <c r="L127" s="86" t="s">
        <v>2378</v>
      </c>
      <c r="M127" s="109"/>
      <c r="N127" s="86" t="s">
        <v>2379</v>
      </c>
      <c r="O127" s="86"/>
      <c r="P127" s="86" t="s">
        <v>2380</v>
      </c>
      <c r="Q127" s="86"/>
      <c r="R127" s="86" t="s">
        <v>2381</v>
      </c>
      <c r="S127" s="86"/>
      <c r="T127" s="86" t="s">
        <v>2382</v>
      </c>
      <c r="U127" s="86"/>
      <c r="V127" s="86" t="s">
        <v>2383</v>
      </c>
      <c r="W127" s="86"/>
      <c r="X127" s="86" t="s">
        <v>2384</v>
      </c>
      <c r="Y127" s="86"/>
      <c r="Z127" s="86" t="s">
        <v>2385</v>
      </c>
      <c r="AA127" s="86"/>
      <c r="AB127" s="86" t="s">
        <v>2386</v>
      </c>
      <c r="AC127" s="86"/>
      <c r="AD127" s="86" t="s">
        <v>2387</v>
      </c>
      <c r="AE127" s="86"/>
      <c r="AF127" s="86" t="s">
        <v>2388</v>
      </c>
      <c r="AG127" s="86"/>
      <c r="AH127" s="86" t="s">
        <v>2389</v>
      </c>
      <c r="AI127" s="86"/>
      <c r="AJ127" s="86" t="s">
        <v>2390</v>
      </c>
      <c r="AK127" s="86"/>
      <c r="AL127" s="86" t="s">
        <v>2391</v>
      </c>
      <c r="AM127" s="86"/>
      <c r="AN127" s="86" t="s">
        <v>2392</v>
      </c>
      <c r="AO127" s="86"/>
      <c r="AP127" s="86" t="s">
        <v>2393</v>
      </c>
      <c r="AQ127" s="86"/>
      <c r="AR127" s="86" t="s">
        <v>2394</v>
      </c>
      <c r="AS127" s="86"/>
      <c r="AT127" s="86" t="s">
        <v>2395</v>
      </c>
      <c r="AU127" s="86"/>
      <c r="AV127" s="86" t="s">
        <v>2396</v>
      </c>
      <c r="AW127" s="86"/>
      <c r="AX127" s="86" t="s">
        <v>2397</v>
      </c>
      <c r="AY127" s="86"/>
      <c r="AZ127" s="86" t="s">
        <v>2398</v>
      </c>
      <c r="BA127" s="86"/>
      <c r="BB127" s="86" t="s">
        <v>2399</v>
      </c>
      <c r="BC127" s="86"/>
      <c r="BD127" s="86" t="s">
        <v>2400</v>
      </c>
      <c r="BE127" s="64"/>
      <c r="BF127" s="63"/>
      <c r="BG127" s="6"/>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row>
    <row r="128" spans="1:237" s="6" customFormat="1" ht="13.2" x14ac:dyDescent="0.25">
      <c r="B128" s="46" t="s">
        <v>8112</v>
      </c>
      <c r="C128" s="21">
        <v>2021</v>
      </c>
      <c r="D128" s="109" t="s">
        <v>2401</v>
      </c>
      <c r="E128" s="109"/>
      <c r="F128" s="109" t="s">
        <v>2402</v>
      </c>
      <c r="G128" s="109"/>
      <c r="H128" s="109" t="s">
        <v>2403</v>
      </c>
      <c r="I128" s="109"/>
      <c r="J128" s="109" t="s">
        <v>2404</v>
      </c>
      <c r="K128" s="109"/>
      <c r="L128" s="109" t="s">
        <v>2405</v>
      </c>
      <c r="M128" s="109"/>
      <c r="N128" s="109" t="s">
        <v>2406</v>
      </c>
      <c r="O128" s="109"/>
      <c r="P128" s="109" t="s">
        <v>2407</v>
      </c>
      <c r="Q128" s="109"/>
      <c r="R128" s="109" t="s">
        <v>2408</v>
      </c>
      <c r="S128" s="109"/>
      <c r="T128" s="109" t="s">
        <v>2409</v>
      </c>
      <c r="U128" s="109"/>
      <c r="V128" s="109" t="s">
        <v>2410</v>
      </c>
      <c r="W128" s="109"/>
      <c r="X128" s="109" t="s">
        <v>2411</v>
      </c>
      <c r="Y128" s="109"/>
      <c r="Z128" s="109" t="s">
        <v>2412</v>
      </c>
      <c r="AA128" s="109"/>
      <c r="AB128" s="109" t="s">
        <v>2413</v>
      </c>
      <c r="AC128" s="109"/>
      <c r="AD128" s="109" t="s">
        <v>2414</v>
      </c>
      <c r="AE128" s="109"/>
      <c r="AF128" s="109" t="s">
        <v>2415</v>
      </c>
      <c r="AG128" s="109"/>
      <c r="AH128" s="109" t="s">
        <v>2416</v>
      </c>
      <c r="AI128" s="109"/>
      <c r="AJ128" s="109" t="s">
        <v>2417</v>
      </c>
      <c r="AK128" s="109"/>
      <c r="AL128" s="109" t="s">
        <v>2418</v>
      </c>
      <c r="AM128" s="109"/>
      <c r="AN128" s="109" t="s">
        <v>2419</v>
      </c>
      <c r="AO128" s="109"/>
      <c r="AP128" s="109" t="s">
        <v>2420</v>
      </c>
      <c r="AQ128" s="109"/>
      <c r="AR128" s="109" t="s">
        <v>2421</v>
      </c>
      <c r="AS128" s="109"/>
      <c r="AT128" s="109" t="s">
        <v>2422</v>
      </c>
      <c r="AU128" s="109"/>
      <c r="AV128" s="109" t="s">
        <v>2423</v>
      </c>
      <c r="AW128" s="109"/>
      <c r="AX128" s="109" t="s">
        <v>2424</v>
      </c>
      <c r="AY128" s="109"/>
      <c r="AZ128" s="109" t="s">
        <v>2425</v>
      </c>
      <c r="BA128" s="109"/>
      <c r="BB128" s="109" t="s">
        <v>2426</v>
      </c>
      <c r="BC128" s="109"/>
      <c r="BD128" s="109">
        <v>31</v>
      </c>
      <c r="BE128" s="64"/>
      <c r="BF128" s="63"/>
    </row>
    <row r="129" spans="1:237" s="3" customFormat="1" ht="13.2" x14ac:dyDescent="0.25">
      <c r="B129" s="46" t="s">
        <v>8113</v>
      </c>
      <c r="C129" s="21">
        <v>2019</v>
      </c>
      <c r="D129" s="86" t="s">
        <v>2427</v>
      </c>
      <c r="E129" s="86"/>
      <c r="F129" s="86" t="s">
        <v>2428</v>
      </c>
      <c r="G129" s="86"/>
      <c r="H129" s="86" t="s">
        <v>2429</v>
      </c>
      <c r="I129" s="86"/>
      <c r="J129" s="86" t="s">
        <v>2430</v>
      </c>
      <c r="K129" s="86"/>
      <c r="L129" s="86" t="s">
        <v>2431</v>
      </c>
      <c r="M129" s="109"/>
      <c r="N129" s="86" t="s">
        <v>2432</v>
      </c>
      <c r="O129" s="86"/>
      <c r="P129" s="86" t="s">
        <v>2433</v>
      </c>
      <c r="Q129" s="86"/>
      <c r="R129" s="86" t="s">
        <v>2434</v>
      </c>
      <c r="S129" s="86"/>
      <c r="T129" s="86" t="s">
        <v>2435</v>
      </c>
      <c r="U129" s="86"/>
      <c r="V129" s="86" t="s">
        <v>2436</v>
      </c>
      <c r="W129" s="86"/>
      <c r="X129" s="86" t="s">
        <v>2437</v>
      </c>
      <c r="Y129" s="86"/>
      <c r="Z129" s="86" t="s">
        <v>2438</v>
      </c>
      <c r="AA129" s="86"/>
      <c r="AB129" s="86" t="s">
        <v>2439</v>
      </c>
      <c r="AC129" s="86"/>
      <c r="AD129" s="86" t="s">
        <v>2440</v>
      </c>
      <c r="AE129" s="86"/>
      <c r="AF129" s="86" t="s">
        <v>2441</v>
      </c>
      <c r="AG129" s="86"/>
      <c r="AH129" s="86" t="s">
        <v>2442</v>
      </c>
      <c r="AI129" s="86"/>
      <c r="AJ129" s="86" t="s">
        <v>2443</v>
      </c>
      <c r="AK129" s="86"/>
      <c r="AL129" s="86" t="s">
        <v>2444</v>
      </c>
      <c r="AM129" s="86"/>
      <c r="AN129" s="88">
        <v>350</v>
      </c>
      <c r="AO129" s="86"/>
      <c r="AP129" s="86" t="s">
        <v>2445</v>
      </c>
      <c r="AQ129" s="86"/>
      <c r="AR129" s="86" t="s">
        <v>2446</v>
      </c>
      <c r="AS129" s="86"/>
      <c r="AT129" s="86">
        <v>1054</v>
      </c>
      <c r="AU129" s="86"/>
      <c r="AV129" s="86" t="s">
        <v>2447</v>
      </c>
      <c r="AW129" s="86"/>
      <c r="AX129" s="86" t="s">
        <v>2448</v>
      </c>
      <c r="AY129" s="86"/>
      <c r="AZ129" s="86" t="s">
        <v>2449</v>
      </c>
      <c r="BA129" s="86"/>
      <c r="BB129" s="86" t="s">
        <v>2450</v>
      </c>
      <c r="BC129" s="86"/>
      <c r="BD129" s="86" t="s">
        <v>2451</v>
      </c>
      <c r="BE129" s="64"/>
      <c r="BF129" s="63"/>
      <c r="BG129" s="6"/>
    </row>
    <row r="130" spans="1:237" customFormat="1" ht="13.2" x14ac:dyDescent="0.25">
      <c r="B130" s="47" t="s">
        <v>8082</v>
      </c>
      <c r="C130" s="5">
        <v>2018</v>
      </c>
      <c r="D130" s="90">
        <f>SUM(D104,D109,D116,D118,D120,D124)</f>
        <v>53540</v>
      </c>
      <c r="E130" s="90"/>
      <c r="F130" s="90">
        <f>SUM(F104,F109,F116,F118,F120,F124)</f>
        <v>1150</v>
      </c>
      <c r="G130" s="90"/>
      <c r="H130" s="90">
        <f>SUM(H104,H109,H116,H118,H120,H124)</f>
        <v>0</v>
      </c>
      <c r="I130" s="90"/>
      <c r="J130" s="90">
        <f>SUM(J104,J109,J116,J118,J120,J124)</f>
        <v>0</v>
      </c>
      <c r="K130" s="90"/>
      <c r="L130" s="90">
        <f>SUM(L104,L109,L116,L118,L120,L124)</f>
        <v>19594</v>
      </c>
      <c r="M130" s="90"/>
      <c r="N130" s="90">
        <f>SUM(N104,N109,N116,N118,N120,N124)</f>
        <v>5858</v>
      </c>
      <c r="O130" s="90"/>
      <c r="P130" s="90">
        <f>SUM(P104,P109,P116,P118,P120,P124)</f>
        <v>449</v>
      </c>
      <c r="Q130" s="90"/>
      <c r="R130" s="90">
        <f>SUM(R104,R109,R116,R118,R120,R124)</f>
        <v>0</v>
      </c>
      <c r="S130" s="90"/>
      <c r="T130" s="90">
        <f>SUM(T104,T109,T116,T118,T120,T124)</f>
        <v>0</v>
      </c>
      <c r="U130" s="90"/>
      <c r="V130" s="90">
        <f>SUM(V104,V109,V116,V118,V120,V124)</f>
        <v>0</v>
      </c>
      <c r="W130" s="90"/>
      <c r="X130" s="90">
        <f>SUM(X104,X109,X116,X118,X120,X124)</f>
        <v>0</v>
      </c>
      <c r="Y130" s="90"/>
      <c r="Z130" s="90">
        <f>SUM(Z104,Z109,Z116,Z118,Z120,Z124)</f>
        <v>18</v>
      </c>
      <c r="AA130" s="90"/>
      <c r="AB130" s="90">
        <f>SUM(AB104,AB109,AB116,AB118,AB120,AB124)</f>
        <v>0</v>
      </c>
      <c r="AC130" s="90"/>
      <c r="AD130" s="90">
        <f>SUM(AD104,AD109,AD116,AD118,AD120,AD124)</f>
        <v>0</v>
      </c>
      <c r="AE130" s="90"/>
      <c r="AF130" s="90">
        <f>SUM(AF104,AF109,AF116,AF118,AF120,AF124)</f>
        <v>0</v>
      </c>
      <c r="AG130" s="90"/>
      <c r="AH130" s="90">
        <f>SUM(AH104,AH109,AH116,AH118,AH120,AH124)</f>
        <v>0</v>
      </c>
      <c r="AI130" s="90"/>
      <c r="AJ130" s="90">
        <f>SUM(AJ104,AJ109,AJ116,AJ118,AJ120,AJ124)</f>
        <v>0</v>
      </c>
      <c r="AK130" s="90"/>
      <c r="AL130" s="90">
        <f>SUM(AL104,AL109,AL116,AL118,AL120,AL124)</f>
        <v>10552</v>
      </c>
      <c r="AM130" s="90"/>
      <c r="AN130" s="90">
        <f>SUM(AN104,AN109,AN116,AN118,AN120,AN124)</f>
        <v>0</v>
      </c>
      <c r="AO130" s="90"/>
      <c r="AP130" s="90">
        <f>SUM(AP104,AP109,AP116,AP118,AP120,AP124)</f>
        <v>0</v>
      </c>
      <c r="AQ130" s="90"/>
      <c r="AR130" s="90">
        <f>SUM(AR104,AR109,AR116,AR118,AR120,AR124)</f>
        <v>0</v>
      </c>
      <c r="AS130" s="90"/>
      <c r="AT130" s="90">
        <f>SUM(AT104,AT109,AT116,AT118,AT120,AT124)</f>
        <v>7171</v>
      </c>
      <c r="AU130" s="90"/>
      <c r="AV130" s="90">
        <f>SUM(AV104,AV109,AV116,AV118,AV120,AV124)</f>
        <v>0</v>
      </c>
      <c r="AW130" s="90"/>
      <c r="AX130" s="90">
        <f>SUM(AX104,AX109,AX116,AX118,AX120,AX124)</f>
        <v>3521</v>
      </c>
      <c r="AY130" s="90"/>
      <c r="AZ130" s="90">
        <f>SUM(AZ104,AZ109,AZ116,AZ118,AZ120,AZ124)</f>
        <v>908</v>
      </c>
      <c r="BA130" s="90"/>
      <c r="BB130" s="90">
        <f>SUM(BB104,BB109,BB116,BB118,BB120,BB124)</f>
        <v>8</v>
      </c>
      <c r="BC130" s="90"/>
      <c r="BD130" s="90">
        <f>SUM(BD104,BD109,BD116,BD118,BD120,BD124)</f>
        <v>0</v>
      </c>
      <c r="BE130" s="64"/>
      <c r="BF130" s="63"/>
      <c r="BG130" s="6"/>
    </row>
    <row r="131" spans="1:237" customFormat="1" ht="13.2" x14ac:dyDescent="0.25">
      <c r="B131" s="47" t="s">
        <v>8082</v>
      </c>
      <c r="C131" s="5">
        <v>2019</v>
      </c>
      <c r="D131" s="90">
        <f>SUM(D105,D110,D113,D117,D119,D121,D125,D129)</f>
        <v>37020</v>
      </c>
      <c r="E131" s="90"/>
      <c r="F131" s="90">
        <f>SUM(F105,F110,F113,F117,F119,F121,F125,F129)</f>
        <v>0</v>
      </c>
      <c r="G131" s="90"/>
      <c r="H131" s="90">
        <f>SUM(H105,H110,H113,H117,H119,H121,H125,H129)</f>
        <v>0</v>
      </c>
      <c r="I131" s="90"/>
      <c r="J131" s="90">
        <f>SUM(J105,J110,J113,J117,J119,J121,J125,J129)</f>
        <v>0</v>
      </c>
      <c r="K131" s="90"/>
      <c r="L131" s="90">
        <f>SUM(L105,L110,L113,L117,L119,L121,L125,L129)</f>
        <v>6642</v>
      </c>
      <c r="M131" s="90"/>
      <c r="N131" s="90">
        <f>SUM(N105,N110,N113,N117,N119,N121,N125,N129)</f>
        <v>2015</v>
      </c>
      <c r="O131" s="90"/>
      <c r="P131" s="90">
        <f>SUM(P105,P110,P113,P117,P119,P121,P125,P129)</f>
        <v>0</v>
      </c>
      <c r="Q131" s="90"/>
      <c r="R131" s="90">
        <f>SUM(R105,R110,R113,R117,R119,R121,R125,R129)</f>
        <v>0</v>
      </c>
      <c r="S131" s="90"/>
      <c r="T131" s="90">
        <f>SUM(T105,T110,T113,T117,T119,T121,T125,T129)</f>
        <v>0</v>
      </c>
      <c r="U131" s="90"/>
      <c r="V131" s="90">
        <f>SUM(V105,V110,V113,V117,V119,V121,V125,V129)</f>
        <v>0</v>
      </c>
      <c r="W131" s="90"/>
      <c r="X131" s="90">
        <f>SUM(X105,X110,X113,X117,X119,X121,X125,X129)</f>
        <v>0</v>
      </c>
      <c r="Y131" s="90"/>
      <c r="Z131" s="90">
        <f>SUM(Z105,Z110,Z113,Z117,Z119,Z121,Z125,Z129)</f>
        <v>0</v>
      </c>
      <c r="AA131" s="90"/>
      <c r="AB131" s="90">
        <f>SUM(AB105,AB110,AB113,AB117,AB119,AB121,AB125,AB129)</f>
        <v>0</v>
      </c>
      <c r="AC131" s="90"/>
      <c r="AD131" s="90">
        <f>SUM(AD105,AD110,AD113,AD117,AD119,AD121,AD125,AD129)</f>
        <v>0</v>
      </c>
      <c r="AE131" s="90"/>
      <c r="AF131" s="90">
        <f>SUM(AF105,AF110,AF113,AF117,AF119,AF121,AF125,AF129)</f>
        <v>0</v>
      </c>
      <c r="AG131" s="90"/>
      <c r="AH131" s="90">
        <f>SUM(AH105,AH110,AH113,AH117,AH119,AH121,AH125,AH129)</f>
        <v>0</v>
      </c>
      <c r="AI131" s="90"/>
      <c r="AJ131" s="90">
        <f>SUM(AJ105,AJ110,AJ113,AJ117,AJ119,AJ121,AJ125,AJ129)</f>
        <v>0</v>
      </c>
      <c r="AK131" s="90"/>
      <c r="AL131" s="90">
        <f>SUM(AL105,AL110,AL113,AL117,AL119,AL121,AL125,AL129)</f>
        <v>0</v>
      </c>
      <c r="AM131" s="90"/>
      <c r="AN131" s="90">
        <f>SUM(AN105,AN110,AN113,AN117,AN119,AN121,AN125,AN129)</f>
        <v>350</v>
      </c>
      <c r="AO131" s="90"/>
      <c r="AP131" s="90">
        <f>SUM(AP105,AP110,AP113,AP117,AP119,AP121,AP125,AP129)</f>
        <v>0</v>
      </c>
      <c r="AQ131" s="90"/>
      <c r="AR131" s="90">
        <f>SUM(AR105,AR110,AR113,AR117,AR119,AR121,AR125,AR129)</f>
        <v>0</v>
      </c>
      <c r="AS131" s="90"/>
      <c r="AT131" s="90">
        <f>SUM(AT105,AT110,AT113,AT117,AT119,AT121,AT125,AT129)</f>
        <v>4960</v>
      </c>
      <c r="AU131" s="90"/>
      <c r="AV131" s="90">
        <f>SUM(AV105,AV110,AV113,AV117,AV119,AV121,AV125,AV129)</f>
        <v>0</v>
      </c>
      <c r="AW131" s="90"/>
      <c r="AX131" s="90">
        <f>SUM(AX105,AX110,AX113,AX117,AX119,AX121,AX125,AX129)</f>
        <v>0</v>
      </c>
      <c r="AY131" s="90"/>
      <c r="AZ131" s="90">
        <f>SUM(AZ105,AZ110,AZ113,AZ117,AZ119,AZ121,AZ125,AZ129)</f>
        <v>200</v>
      </c>
      <c r="BA131" s="90"/>
      <c r="BB131" s="90">
        <f>SUM(BB105,BB110,BB113,BB117,BB119,BB121,BB125,BB129)</f>
        <v>1</v>
      </c>
      <c r="BC131" s="90"/>
      <c r="BD131" s="90">
        <f>SUM(BD105,BD110,BD113,BD117,BD119,BD121,BD125,BD129)</f>
        <v>439</v>
      </c>
      <c r="BE131" s="64"/>
      <c r="BF131" s="63"/>
      <c r="BG131" s="6"/>
    </row>
    <row r="132" spans="1:237" customFormat="1" ht="13.2" x14ac:dyDescent="0.25">
      <c r="B132" s="47" t="s">
        <v>8082</v>
      </c>
      <c r="C132" s="5">
        <v>2020</v>
      </c>
      <c r="D132" s="90">
        <f>SUM(D106,D111,D114,D122,D126)</f>
        <v>61161</v>
      </c>
      <c r="E132" s="90"/>
      <c r="F132" s="90">
        <f>SUM(F106,F111,F114,F122,F126)</f>
        <v>156</v>
      </c>
      <c r="G132" s="90"/>
      <c r="H132" s="90">
        <f>SUM(H106,H111,H114,H122,H126)</f>
        <v>0</v>
      </c>
      <c r="I132" s="90"/>
      <c r="J132" s="90">
        <f>SUM(J106,J111,J114,J122,J126)</f>
        <v>0</v>
      </c>
      <c r="K132" s="90"/>
      <c r="L132" s="90">
        <f>SUM(L106,L111,L114,L122,L126)</f>
        <v>7505</v>
      </c>
      <c r="M132" s="90"/>
      <c r="N132" s="90">
        <f>SUM(N106,N111,N114,N122,N126)</f>
        <v>492</v>
      </c>
      <c r="O132" s="90"/>
      <c r="P132" s="90">
        <f>SUM(P106,P111,P114,P122,P126)</f>
        <v>0</v>
      </c>
      <c r="Q132" s="90"/>
      <c r="R132" s="90">
        <f>SUM(R106,R111,R114,R122,R126)</f>
        <v>0</v>
      </c>
      <c r="S132" s="90"/>
      <c r="T132" s="90">
        <f>SUM(T106,T111,T114,T122,T126)</f>
        <v>0</v>
      </c>
      <c r="U132" s="90"/>
      <c r="V132" s="90">
        <f>SUM(V106,V111,V114,V122,V126)</f>
        <v>0</v>
      </c>
      <c r="W132" s="90"/>
      <c r="X132" s="90">
        <f>SUM(X106,X111,X114,X122,X126)</f>
        <v>0</v>
      </c>
      <c r="Y132" s="90"/>
      <c r="Z132" s="90">
        <f>SUM(Z106,Z111,Z114,Z122,Z126)</f>
        <v>0</v>
      </c>
      <c r="AA132" s="90"/>
      <c r="AB132" s="90">
        <f>SUM(AB106,AB111,AB114,AB122,AB126)</f>
        <v>0</v>
      </c>
      <c r="AC132" s="90"/>
      <c r="AD132" s="90">
        <f>SUM(AD106,AD111,AD114,AD122,AD126)</f>
        <v>40</v>
      </c>
      <c r="AE132" s="90"/>
      <c r="AF132" s="90">
        <f>SUM(AF106,AF111,AF114,AF122,AF126)</f>
        <v>0</v>
      </c>
      <c r="AG132" s="90"/>
      <c r="AH132" s="90">
        <f>SUM(AH106,AH111,AH114,AH122,AH126)</f>
        <v>0</v>
      </c>
      <c r="AI132" s="90"/>
      <c r="AJ132" s="90">
        <f>SUM(AJ106,AJ111,AJ114,AJ122,AJ126)</f>
        <v>0</v>
      </c>
      <c r="AK132" s="90"/>
      <c r="AL132" s="90">
        <f>SUM(AL106,AL111,AL114,AL122,AL126)</f>
        <v>3</v>
      </c>
      <c r="AM132" s="90"/>
      <c r="AN132" s="90">
        <f>SUM(AN106,AN111,AN114,AN122,AN126)</f>
        <v>0</v>
      </c>
      <c r="AO132" s="90"/>
      <c r="AP132" s="90">
        <f>SUM(AP106,AP111,AP114,AP122,AP126)</f>
        <v>0</v>
      </c>
      <c r="AQ132" s="90"/>
      <c r="AR132" s="90">
        <f>SUM(AR106,AR111,AR114,AR122,AR126)</f>
        <v>0</v>
      </c>
      <c r="AS132" s="90"/>
      <c r="AT132" s="90">
        <f>SUM(AT106,AT111,AT114,AT122,AT126)</f>
        <v>2956</v>
      </c>
      <c r="AU132" s="90"/>
      <c r="AV132" s="90">
        <f>SUM(AV106,AV111,AV114,AV122,AV126)</f>
        <v>2</v>
      </c>
      <c r="AW132" s="90"/>
      <c r="AX132" s="90">
        <f>SUM(AX106,AX111,AX114,AX122,AX126)</f>
        <v>1722</v>
      </c>
      <c r="AY132" s="90"/>
      <c r="AZ132" s="90">
        <f>SUM(AZ106,AZ111,AZ114,AZ122,AZ126)</f>
        <v>303</v>
      </c>
      <c r="BA132" s="90"/>
      <c r="BB132" s="90">
        <f>SUM(BB106,BB111,BB114,BB122,BB126)</f>
        <v>3</v>
      </c>
      <c r="BC132" s="90"/>
      <c r="BD132" s="90">
        <f>SUM(BD106,BD111,BD114,BD122,BD126)</f>
        <v>0</v>
      </c>
      <c r="BE132" s="64"/>
      <c r="BF132" s="63"/>
      <c r="BG132" s="6"/>
    </row>
    <row r="133" spans="1:237" s="3" customFormat="1" ht="13.2" x14ac:dyDescent="0.25">
      <c r="B133" s="47" t="s">
        <v>8082</v>
      </c>
      <c r="C133" s="5">
        <v>2021</v>
      </c>
      <c r="D133" s="90">
        <f>SUM(D107,D128)</f>
        <v>12192</v>
      </c>
      <c r="E133" s="90"/>
      <c r="F133" s="90">
        <f>SUM(F107,F128)</f>
        <v>0</v>
      </c>
      <c r="G133" s="90"/>
      <c r="H133" s="90">
        <f>SUM(H107,H128)</f>
        <v>0</v>
      </c>
      <c r="I133" s="90"/>
      <c r="J133" s="90">
        <f>SUM(J107,J128)</f>
        <v>0</v>
      </c>
      <c r="K133" s="90"/>
      <c r="L133" s="90">
        <f>SUM(L107,L128)</f>
        <v>3808</v>
      </c>
      <c r="M133" s="91"/>
      <c r="N133" s="90">
        <f>SUM(N107,N128)</f>
        <v>0</v>
      </c>
      <c r="O133" s="90"/>
      <c r="P133" s="90">
        <f>SUM(P107,P128)</f>
        <v>0</v>
      </c>
      <c r="Q133" s="90"/>
      <c r="R133" s="90">
        <f>SUM(R107,R128)</f>
        <v>0</v>
      </c>
      <c r="S133" s="90"/>
      <c r="T133" s="90">
        <f>SUM(T107,T128)</f>
        <v>0</v>
      </c>
      <c r="U133" s="90"/>
      <c r="V133" s="90">
        <f>SUM(V107,V128)</f>
        <v>0</v>
      </c>
      <c r="W133" s="90"/>
      <c r="X133" s="90">
        <f>SUM(X107,X128)</f>
        <v>0</v>
      </c>
      <c r="Y133" s="90"/>
      <c r="Z133" s="90">
        <f>SUM(Z107,Z128)</f>
        <v>0</v>
      </c>
      <c r="AA133" s="90"/>
      <c r="AB133" s="90">
        <f>SUM(AB107,AB128)</f>
        <v>0</v>
      </c>
      <c r="AC133" s="90"/>
      <c r="AD133" s="90">
        <f>SUM(AD107,AD128)</f>
        <v>0</v>
      </c>
      <c r="AE133" s="90"/>
      <c r="AF133" s="90">
        <f>SUM(AF107,AF128)</f>
        <v>0</v>
      </c>
      <c r="AG133" s="90"/>
      <c r="AH133" s="90">
        <f>SUM(AH107,AH128)</f>
        <v>0</v>
      </c>
      <c r="AI133" s="90"/>
      <c r="AJ133" s="90">
        <f>SUM(AJ107,AJ128)</f>
        <v>0</v>
      </c>
      <c r="AK133" s="90"/>
      <c r="AL133" s="90">
        <f>SUM(AL107,AL128)</f>
        <v>12000</v>
      </c>
      <c r="AM133" s="90"/>
      <c r="AN133" s="90">
        <f>SUM(AN107,AN128)</f>
        <v>0</v>
      </c>
      <c r="AO133" s="90"/>
      <c r="AP133" s="90">
        <f>SUM(AP107,AP128)</f>
        <v>0</v>
      </c>
      <c r="AQ133" s="90"/>
      <c r="AR133" s="90">
        <f>SUM(AR107,AR128)</f>
        <v>0</v>
      </c>
      <c r="AS133" s="90"/>
      <c r="AT133" s="90">
        <f>SUM(AT107,AT128)</f>
        <v>4</v>
      </c>
      <c r="AU133" s="90"/>
      <c r="AV133" s="90">
        <f>SUM(AV107,AV128)</f>
        <v>0</v>
      </c>
      <c r="AW133" s="90"/>
      <c r="AX133" s="90">
        <f>SUM(AX107,AX128)</f>
        <v>18578</v>
      </c>
      <c r="AY133" s="90"/>
      <c r="AZ133" s="90">
        <f>SUM(AZ107,AZ128)</f>
        <v>74</v>
      </c>
      <c r="BA133" s="90"/>
      <c r="BB133" s="90">
        <f>SUM(BB107,BB128)</f>
        <v>0</v>
      </c>
      <c r="BC133" s="90"/>
      <c r="BD133" s="90">
        <f>SUM(BD107,BD128)</f>
        <v>31</v>
      </c>
      <c r="BE133" s="64"/>
      <c r="BF133" s="63"/>
      <c r="BG133" s="6"/>
    </row>
    <row r="134" spans="1:237" s="15" customFormat="1" thickBot="1" x14ac:dyDescent="0.3">
      <c r="A134" s="3"/>
      <c r="B134" s="47" t="s">
        <v>8082</v>
      </c>
      <c r="C134" s="5">
        <v>2022</v>
      </c>
      <c r="D134" s="90">
        <f t="shared" ref="D134:BD134" si="12">SUM(D108,D112,D115,D123,D127)</f>
        <v>571</v>
      </c>
      <c r="E134" s="90"/>
      <c r="F134" s="90">
        <f t="shared" si="12"/>
        <v>0</v>
      </c>
      <c r="G134" s="90"/>
      <c r="H134" s="90">
        <f t="shared" si="12"/>
        <v>0</v>
      </c>
      <c r="I134" s="90"/>
      <c r="J134" s="90">
        <f t="shared" ref="J134" si="13">SUM(J108,J112,J115,J123,J127)</f>
        <v>0</v>
      </c>
      <c r="K134" s="90"/>
      <c r="L134" s="90">
        <f t="shared" si="12"/>
        <v>2118</v>
      </c>
      <c r="M134" s="90"/>
      <c r="N134" s="90">
        <f t="shared" si="12"/>
        <v>1031</v>
      </c>
      <c r="O134" s="90"/>
      <c r="P134" s="90">
        <f t="shared" si="12"/>
        <v>0</v>
      </c>
      <c r="Q134" s="90"/>
      <c r="R134" s="90">
        <f t="shared" si="12"/>
        <v>0</v>
      </c>
      <c r="S134" s="90"/>
      <c r="T134" s="90">
        <f t="shared" si="12"/>
        <v>0</v>
      </c>
      <c r="U134" s="90"/>
      <c r="V134" s="90">
        <f t="shared" si="12"/>
        <v>0</v>
      </c>
      <c r="W134" s="90"/>
      <c r="X134" s="90">
        <f t="shared" si="12"/>
        <v>0</v>
      </c>
      <c r="Y134" s="90"/>
      <c r="Z134" s="90">
        <f t="shared" si="12"/>
        <v>0</v>
      </c>
      <c r="AA134" s="90"/>
      <c r="AB134" s="90">
        <f t="shared" si="12"/>
        <v>0</v>
      </c>
      <c r="AC134" s="90"/>
      <c r="AD134" s="90">
        <f t="shared" si="12"/>
        <v>0</v>
      </c>
      <c r="AE134" s="90"/>
      <c r="AF134" s="90">
        <f t="shared" si="12"/>
        <v>0</v>
      </c>
      <c r="AG134" s="90"/>
      <c r="AH134" s="90">
        <f t="shared" ref="AH134" si="14">SUM(AH108,AH112,AH115,AH123,AH127)</f>
        <v>0</v>
      </c>
      <c r="AI134" s="90"/>
      <c r="AJ134" s="90">
        <f t="shared" si="12"/>
        <v>0</v>
      </c>
      <c r="AK134" s="90"/>
      <c r="AL134" s="90">
        <f t="shared" si="12"/>
        <v>0</v>
      </c>
      <c r="AM134" s="90"/>
      <c r="AN134" s="90">
        <f t="shared" si="12"/>
        <v>0</v>
      </c>
      <c r="AO134" s="90"/>
      <c r="AP134" s="90">
        <f t="shared" si="12"/>
        <v>0</v>
      </c>
      <c r="AQ134" s="90"/>
      <c r="AR134" s="90">
        <f t="shared" ref="AR134" si="15">SUM(AR108,AR112,AR115,AR123,AR127)</f>
        <v>0</v>
      </c>
      <c r="AS134" s="90"/>
      <c r="AT134" s="90">
        <f t="shared" si="12"/>
        <v>5</v>
      </c>
      <c r="AU134" s="90"/>
      <c r="AV134" s="90">
        <f t="shared" si="12"/>
        <v>0</v>
      </c>
      <c r="AW134" s="90"/>
      <c r="AX134" s="90">
        <f t="shared" si="12"/>
        <v>1250</v>
      </c>
      <c r="AY134" s="90"/>
      <c r="AZ134" s="90">
        <f t="shared" si="12"/>
        <v>105</v>
      </c>
      <c r="BA134" s="90"/>
      <c r="BB134" s="90">
        <f t="shared" si="12"/>
        <v>305</v>
      </c>
      <c r="BC134" s="90"/>
      <c r="BD134" s="90">
        <f t="shared" si="12"/>
        <v>0</v>
      </c>
      <c r="BE134" s="64"/>
      <c r="BF134" s="63"/>
      <c r="BG134" s="6"/>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row>
    <row r="135" spans="1:237" customFormat="1" ht="23.1" customHeight="1" x14ac:dyDescent="0.25">
      <c r="B135" s="50" t="s">
        <v>8114</v>
      </c>
      <c r="C135" s="26"/>
      <c r="D135" s="111"/>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65"/>
      <c r="BF135" s="63"/>
      <c r="BG135" s="6"/>
    </row>
    <row r="136" spans="1:237" customFormat="1" ht="13.2" x14ac:dyDescent="0.25">
      <c r="B136" s="46" t="s">
        <v>8115</v>
      </c>
      <c r="C136" s="21">
        <v>2018</v>
      </c>
      <c r="D136" s="86">
        <v>9716</v>
      </c>
      <c r="E136" s="86"/>
      <c r="F136" s="86" t="s">
        <v>2452</v>
      </c>
      <c r="G136" s="86"/>
      <c r="H136" s="86" t="s">
        <v>2453</v>
      </c>
      <c r="I136" s="86"/>
      <c r="J136" s="86" t="s">
        <v>2454</v>
      </c>
      <c r="K136" s="86"/>
      <c r="L136" s="86" t="s">
        <v>2455</v>
      </c>
      <c r="M136" s="86"/>
      <c r="N136" s="86">
        <v>101</v>
      </c>
      <c r="O136" s="86"/>
      <c r="P136" s="86" t="s">
        <v>2456</v>
      </c>
      <c r="Q136" s="86"/>
      <c r="R136" s="86" t="s">
        <v>2457</v>
      </c>
      <c r="S136" s="86"/>
      <c r="T136" s="86" t="s">
        <v>2458</v>
      </c>
      <c r="U136" s="86"/>
      <c r="V136" s="86" t="s">
        <v>2459</v>
      </c>
      <c r="W136" s="86"/>
      <c r="X136" s="86" t="s">
        <v>2460</v>
      </c>
      <c r="Y136" s="86"/>
      <c r="Z136" s="86" t="s">
        <v>2461</v>
      </c>
      <c r="AA136" s="86"/>
      <c r="AB136" s="86" t="s">
        <v>2462</v>
      </c>
      <c r="AC136" s="86"/>
      <c r="AD136" s="86" t="s">
        <v>2463</v>
      </c>
      <c r="AE136" s="86"/>
      <c r="AF136" s="86" t="s">
        <v>2464</v>
      </c>
      <c r="AG136" s="86"/>
      <c r="AH136" s="86" t="s">
        <v>2465</v>
      </c>
      <c r="AI136" s="86"/>
      <c r="AJ136" s="86" t="s">
        <v>2466</v>
      </c>
      <c r="AK136" s="86"/>
      <c r="AL136" s="86" t="s">
        <v>2467</v>
      </c>
      <c r="AM136" s="86"/>
      <c r="AN136" s="86" t="s">
        <v>2468</v>
      </c>
      <c r="AO136" s="86"/>
      <c r="AP136" s="86" t="s">
        <v>2469</v>
      </c>
      <c r="AQ136" s="86"/>
      <c r="AR136" s="86" t="s">
        <v>2470</v>
      </c>
      <c r="AS136" s="86"/>
      <c r="AT136" s="86" t="s">
        <v>2471</v>
      </c>
      <c r="AU136" s="86"/>
      <c r="AV136" s="86" t="s">
        <v>2472</v>
      </c>
      <c r="AW136" s="86"/>
      <c r="AX136" s="86" t="s">
        <v>2473</v>
      </c>
      <c r="AY136" s="86"/>
      <c r="AZ136" s="86" t="s">
        <v>2474</v>
      </c>
      <c r="BA136" s="86"/>
      <c r="BB136" s="86">
        <v>235</v>
      </c>
      <c r="BC136" s="86"/>
      <c r="BD136" s="86" t="s">
        <v>2475</v>
      </c>
      <c r="BE136" s="65"/>
      <c r="BF136" s="63"/>
      <c r="BG136" s="6"/>
    </row>
    <row r="137" spans="1:237" customFormat="1" ht="13.2" x14ac:dyDescent="0.25">
      <c r="B137" s="46"/>
      <c r="C137" s="21">
        <v>2019</v>
      </c>
      <c r="D137" s="86" t="s">
        <v>2476</v>
      </c>
      <c r="E137" s="86"/>
      <c r="F137" s="86" t="s">
        <v>2477</v>
      </c>
      <c r="G137" s="86"/>
      <c r="H137" s="86" t="s">
        <v>2478</v>
      </c>
      <c r="I137" s="86"/>
      <c r="J137" s="86" t="s">
        <v>2479</v>
      </c>
      <c r="K137" s="86"/>
      <c r="L137" s="86">
        <v>211</v>
      </c>
      <c r="M137" s="86"/>
      <c r="N137" s="86" t="s">
        <v>2480</v>
      </c>
      <c r="O137" s="86"/>
      <c r="P137" s="86" t="s">
        <v>2481</v>
      </c>
      <c r="Q137" s="86"/>
      <c r="R137" s="86" t="s">
        <v>2482</v>
      </c>
      <c r="S137" s="86"/>
      <c r="T137" s="86" t="s">
        <v>2483</v>
      </c>
      <c r="U137" s="86"/>
      <c r="V137" s="86" t="s">
        <v>2484</v>
      </c>
      <c r="W137" s="86"/>
      <c r="X137" s="86" t="s">
        <v>2485</v>
      </c>
      <c r="Y137" s="86"/>
      <c r="Z137" s="86" t="s">
        <v>2486</v>
      </c>
      <c r="AA137" s="86"/>
      <c r="AB137" s="86" t="s">
        <v>2487</v>
      </c>
      <c r="AC137" s="86"/>
      <c r="AD137" s="86" t="s">
        <v>2488</v>
      </c>
      <c r="AE137" s="86"/>
      <c r="AF137" s="86" t="s">
        <v>2489</v>
      </c>
      <c r="AG137" s="86"/>
      <c r="AH137" s="86" t="s">
        <v>2490</v>
      </c>
      <c r="AI137" s="86"/>
      <c r="AJ137" s="86" t="s">
        <v>2491</v>
      </c>
      <c r="AK137" s="86"/>
      <c r="AL137" s="86" t="s">
        <v>2492</v>
      </c>
      <c r="AM137" s="86"/>
      <c r="AN137" s="86" t="s">
        <v>2493</v>
      </c>
      <c r="AO137" s="86"/>
      <c r="AP137" s="86" t="s">
        <v>2494</v>
      </c>
      <c r="AQ137" s="86"/>
      <c r="AR137" s="86" t="s">
        <v>2495</v>
      </c>
      <c r="AS137" s="86"/>
      <c r="AT137" s="86" t="s">
        <v>2496</v>
      </c>
      <c r="AU137" s="86"/>
      <c r="AV137" s="86" t="s">
        <v>2497</v>
      </c>
      <c r="AW137" s="86"/>
      <c r="AX137" s="86" t="s">
        <v>2498</v>
      </c>
      <c r="AY137" s="86"/>
      <c r="AZ137" s="86">
        <v>595</v>
      </c>
      <c r="BA137" s="86"/>
      <c r="BB137" s="86" t="s">
        <v>2499</v>
      </c>
      <c r="BC137" s="86"/>
      <c r="BD137" s="86" t="s">
        <v>2500</v>
      </c>
      <c r="BE137" s="65"/>
      <c r="BF137" s="63"/>
      <c r="BG137" s="6"/>
    </row>
    <row r="138" spans="1:237" customFormat="1" ht="13.2" x14ac:dyDescent="0.25">
      <c r="B138" s="46"/>
      <c r="C138" s="21">
        <v>2020</v>
      </c>
      <c r="D138" s="86">
        <v>112</v>
      </c>
      <c r="E138" s="86"/>
      <c r="F138" s="86" t="s">
        <v>2501</v>
      </c>
      <c r="G138" s="86"/>
      <c r="H138" s="86" t="s">
        <v>2502</v>
      </c>
      <c r="I138" s="86"/>
      <c r="J138" s="86" t="s">
        <v>2503</v>
      </c>
      <c r="K138" s="86"/>
      <c r="L138" s="86">
        <v>585</v>
      </c>
      <c r="M138" s="86"/>
      <c r="N138" s="86" t="s">
        <v>2504</v>
      </c>
      <c r="O138" s="86"/>
      <c r="P138" s="86" t="s">
        <v>2505</v>
      </c>
      <c r="Q138" s="86"/>
      <c r="R138" s="86" t="s">
        <v>2506</v>
      </c>
      <c r="S138" s="86"/>
      <c r="T138" s="86" t="s">
        <v>2507</v>
      </c>
      <c r="U138" s="86"/>
      <c r="V138" s="86" t="s">
        <v>2508</v>
      </c>
      <c r="W138" s="86"/>
      <c r="X138" s="86" t="s">
        <v>2509</v>
      </c>
      <c r="Y138" s="86"/>
      <c r="Z138" s="86" t="s">
        <v>2510</v>
      </c>
      <c r="AA138" s="86"/>
      <c r="AB138" s="86" t="s">
        <v>2511</v>
      </c>
      <c r="AC138" s="86"/>
      <c r="AD138" s="86" t="s">
        <v>2512</v>
      </c>
      <c r="AE138" s="86"/>
      <c r="AF138" s="86" t="s">
        <v>2513</v>
      </c>
      <c r="AG138" s="86"/>
      <c r="AH138" s="86" t="s">
        <v>2514</v>
      </c>
      <c r="AI138" s="86"/>
      <c r="AJ138" s="86" t="s">
        <v>2515</v>
      </c>
      <c r="AK138" s="86"/>
      <c r="AL138" s="86" t="s">
        <v>2516</v>
      </c>
      <c r="AM138" s="86"/>
      <c r="AN138" s="86" t="s">
        <v>2517</v>
      </c>
      <c r="AO138" s="86"/>
      <c r="AP138" s="86" t="s">
        <v>2518</v>
      </c>
      <c r="AQ138" s="86"/>
      <c r="AR138" s="86" t="s">
        <v>2519</v>
      </c>
      <c r="AS138" s="86"/>
      <c r="AT138" s="86" t="s">
        <v>2520</v>
      </c>
      <c r="AU138" s="86"/>
      <c r="AV138" s="86" t="s">
        <v>2521</v>
      </c>
      <c r="AW138" s="86"/>
      <c r="AX138" s="86" t="s">
        <v>2522</v>
      </c>
      <c r="AY138" s="86"/>
      <c r="AZ138" s="86">
        <v>256</v>
      </c>
      <c r="BA138" s="86"/>
      <c r="BB138" s="100" t="s">
        <v>2523</v>
      </c>
      <c r="BC138" s="99" t="s">
        <v>2524</v>
      </c>
      <c r="BD138" s="86" t="s">
        <v>2525</v>
      </c>
      <c r="BE138" s="65"/>
      <c r="BF138" s="63"/>
      <c r="BG138" s="6"/>
    </row>
    <row r="139" spans="1:237" s="6" customFormat="1" ht="13.2" x14ac:dyDescent="0.25">
      <c r="B139" s="46"/>
      <c r="C139" s="21">
        <v>2021</v>
      </c>
      <c r="D139" s="86" t="s">
        <v>2526</v>
      </c>
      <c r="E139" s="86"/>
      <c r="F139" s="86" t="s">
        <v>2527</v>
      </c>
      <c r="G139" s="86"/>
      <c r="H139" s="86" t="s">
        <v>2528</v>
      </c>
      <c r="I139" s="86"/>
      <c r="J139" s="86" t="s">
        <v>2529</v>
      </c>
      <c r="K139" s="86"/>
      <c r="L139" s="86">
        <v>79</v>
      </c>
      <c r="M139" s="86"/>
      <c r="N139" s="86" t="s">
        <v>2530</v>
      </c>
      <c r="O139" s="86"/>
      <c r="P139" s="86" t="s">
        <v>2531</v>
      </c>
      <c r="Q139" s="86"/>
      <c r="R139" s="86" t="s">
        <v>2532</v>
      </c>
      <c r="S139" s="86"/>
      <c r="T139" s="86" t="s">
        <v>2533</v>
      </c>
      <c r="U139" s="86"/>
      <c r="V139" s="86" t="s">
        <v>2534</v>
      </c>
      <c r="W139" s="86"/>
      <c r="X139" s="86" t="s">
        <v>2535</v>
      </c>
      <c r="Y139" s="86"/>
      <c r="Z139" s="86" t="s">
        <v>2536</v>
      </c>
      <c r="AA139" s="86"/>
      <c r="AB139" s="86" t="s">
        <v>2537</v>
      </c>
      <c r="AC139" s="86"/>
      <c r="AD139" s="86" t="s">
        <v>2538</v>
      </c>
      <c r="AE139" s="86"/>
      <c r="AF139" s="86" t="s">
        <v>2539</v>
      </c>
      <c r="AG139" s="86"/>
      <c r="AH139" s="86" t="s">
        <v>2540</v>
      </c>
      <c r="AI139" s="86"/>
      <c r="AJ139" s="86" t="s">
        <v>2541</v>
      </c>
      <c r="AK139" s="86"/>
      <c r="AL139" s="86" t="s">
        <v>2542</v>
      </c>
      <c r="AM139" s="86"/>
      <c r="AN139" s="86" t="s">
        <v>2543</v>
      </c>
      <c r="AO139" s="86"/>
      <c r="AP139" s="86" t="s">
        <v>2544</v>
      </c>
      <c r="AQ139" s="86"/>
      <c r="AR139" s="86" t="s">
        <v>2545</v>
      </c>
      <c r="AS139" s="86"/>
      <c r="AT139" s="86" t="s">
        <v>2546</v>
      </c>
      <c r="AU139" s="86"/>
      <c r="AV139" s="86" t="s">
        <v>2547</v>
      </c>
      <c r="AW139" s="86"/>
      <c r="AX139" s="86" t="s">
        <v>2548</v>
      </c>
      <c r="AY139" s="86"/>
      <c r="AZ139" s="86">
        <v>246</v>
      </c>
      <c r="BA139" s="86"/>
      <c r="BB139" s="86" t="s">
        <v>2549</v>
      </c>
      <c r="BC139" s="86"/>
      <c r="BD139" s="86" t="s">
        <v>2550</v>
      </c>
      <c r="BE139" s="65"/>
      <c r="BF139" s="63"/>
    </row>
    <row r="140" spans="1:237" s="4" customFormat="1" ht="13.2" x14ac:dyDescent="0.25">
      <c r="A140" s="6"/>
      <c r="B140" s="46"/>
      <c r="C140" s="22">
        <v>2022</v>
      </c>
      <c r="D140" s="86">
        <v>308</v>
      </c>
      <c r="E140" s="86"/>
      <c r="F140" s="86" t="s">
        <v>2551</v>
      </c>
      <c r="G140" s="86"/>
      <c r="H140" s="86" t="s">
        <v>2552</v>
      </c>
      <c r="I140" s="86"/>
      <c r="J140" s="86" t="s">
        <v>2553</v>
      </c>
      <c r="K140" s="86"/>
      <c r="L140" s="86">
        <v>676</v>
      </c>
      <c r="M140" s="86"/>
      <c r="N140" s="86" t="s">
        <v>2554</v>
      </c>
      <c r="O140" s="86"/>
      <c r="P140" s="86" t="s">
        <v>2555</v>
      </c>
      <c r="Q140" s="86"/>
      <c r="R140" s="86" t="s">
        <v>2556</v>
      </c>
      <c r="S140" s="86"/>
      <c r="T140" s="86" t="s">
        <v>2557</v>
      </c>
      <c r="U140" s="86"/>
      <c r="V140" s="86" t="s">
        <v>2558</v>
      </c>
      <c r="W140" s="86"/>
      <c r="X140" s="86" t="s">
        <v>2559</v>
      </c>
      <c r="Y140" s="86"/>
      <c r="Z140" s="86" t="s">
        <v>2560</v>
      </c>
      <c r="AA140" s="86"/>
      <c r="AB140" s="86" t="s">
        <v>2561</v>
      </c>
      <c r="AC140" s="86"/>
      <c r="AD140" s="86" t="s">
        <v>2562</v>
      </c>
      <c r="AE140" s="86"/>
      <c r="AF140" s="86" t="s">
        <v>2563</v>
      </c>
      <c r="AG140" s="86"/>
      <c r="AH140" s="86" t="s">
        <v>2564</v>
      </c>
      <c r="AI140" s="86"/>
      <c r="AJ140" s="86" t="s">
        <v>2565</v>
      </c>
      <c r="AK140" s="86"/>
      <c r="AL140" s="86" t="s">
        <v>2566</v>
      </c>
      <c r="AM140" s="86"/>
      <c r="AN140" s="86" t="s">
        <v>2567</v>
      </c>
      <c r="AO140" s="86"/>
      <c r="AP140" s="86" t="s">
        <v>2568</v>
      </c>
      <c r="AQ140" s="86"/>
      <c r="AR140" s="86" t="s">
        <v>2569</v>
      </c>
      <c r="AS140" s="86"/>
      <c r="AT140" s="86" t="s">
        <v>2570</v>
      </c>
      <c r="AU140" s="86"/>
      <c r="AV140" s="86" t="s">
        <v>2571</v>
      </c>
      <c r="AW140" s="86"/>
      <c r="AX140" s="86" t="s">
        <v>2572</v>
      </c>
      <c r="AY140" s="86"/>
      <c r="AZ140" s="86">
        <v>325</v>
      </c>
      <c r="BA140" s="86"/>
      <c r="BB140" s="86" t="s">
        <v>2573</v>
      </c>
      <c r="BC140" s="86"/>
      <c r="BD140" s="86" t="s">
        <v>2574</v>
      </c>
      <c r="BE140" s="65"/>
      <c r="BF140" s="63"/>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row>
    <row r="141" spans="1:237" customFormat="1" ht="13.2" x14ac:dyDescent="0.25">
      <c r="B141" s="47" t="s">
        <v>8082</v>
      </c>
      <c r="C141" s="5">
        <v>2018</v>
      </c>
      <c r="D141" s="90">
        <f>SUM(D136)</f>
        <v>9716</v>
      </c>
      <c r="E141" s="90"/>
      <c r="F141" s="90">
        <f>SUM(F136)</f>
        <v>0</v>
      </c>
      <c r="G141" s="90"/>
      <c r="H141" s="90">
        <f>SUM(H136)</f>
        <v>0</v>
      </c>
      <c r="I141" s="90"/>
      <c r="J141" s="90">
        <f>SUM(J136)</f>
        <v>0</v>
      </c>
      <c r="K141" s="90"/>
      <c r="L141" s="90">
        <f>SUM(L136)</f>
        <v>0</v>
      </c>
      <c r="M141" s="90"/>
      <c r="N141" s="90">
        <f>SUM(N136)</f>
        <v>101</v>
      </c>
      <c r="O141" s="90"/>
      <c r="P141" s="90">
        <f>SUM(P136)</f>
        <v>0</v>
      </c>
      <c r="Q141" s="90"/>
      <c r="R141" s="90">
        <f>SUM(R136)</f>
        <v>0</v>
      </c>
      <c r="S141" s="90"/>
      <c r="T141" s="90">
        <f>SUM(T136)</f>
        <v>0</v>
      </c>
      <c r="U141" s="90"/>
      <c r="V141" s="90">
        <f>SUM(V136)</f>
        <v>0</v>
      </c>
      <c r="W141" s="90"/>
      <c r="X141" s="90">
        <f>SUM(X136)</f>
        <v>0</v>
      </c>
      <c r="Y141" s="90"/>
      <c r="Z141" s="90">
        <f>SUM(Z136)</f>
        <v>0</v>
      </c>
      <c r="AA141" s="90"/>
      <c r="AB141" s="90">
        <f>SUM(AB136)</f>
        <v>0</v>
      </c>
      <c r="AC141" s="90"/>
      <c r="AD141" s="90">
        <f>SUM(AD136)</f>
        <v>0</v>
      </c>
      <c r="AE141" s="90"/>
      <c r="AF141" s="90">
        <f>SUM(AF136)</f>
        <v>0</v>
      </c>
      <c r="AG141" s="90"/>
      <c r="AH141" s="90">
        <f>SUM(AH136)</f>
        <v>0</v>
      </c>
      <c r="AI141" s="90"/>
      <c r="AJ141" s="90">
        <f>SUM(AJ136)</f>
        <v>0</v>
      </c>
      <c r="AK141" s="90"/>
      <c r="AL141" s="90">
        <f>SUM(AL136)</f>
        <v>0</v>
      </c>
      <c r="AM141" s="90"/>
      <c r="AN141" s="90">
        <f>SUM(AN136)</f>
        <v>0</v>
      </c>
      <c r="AO141" s="90"/>
      <c r="AP141" s="90">
        <f>SUM(AP136)</f>
        <v>0</v>
      </c>
      <c r="AQ141" s="90"/>
      <c r="AR141" s="90">
        <f>SUM(AR136)</f>
        <v>0</v>
      </c>
      <c r="AS141" s="90"/>
      <c r="AT141" s="90">
        <f>SUM(AT136)</f>
        <v>0</v>
      </c>
      <c r="AU141" s="90"/>
      <c r="AV141" s="90">
        <f>SUM(AV136)</f>
        <v>0</v>
      </c>
      <c r="AW141" s="90"/>
      <c r="AX141" s="90">
        <f>SUM(AX136)</f>
        <v>0</v>
      </c>
      <c r="AY141" s="90"/>
      <c r="AZ141" s="90">
        <f>SUM(AZ136)</f>
        <v>0</v>
      </c>
      <c r="BA141" s="90"/>
      <c r="BB141" s="90">
        <f>SUM(BB136)</f>
        <v>235</v>
      </c>
      <c r="BC141" s="90"/>
      <c r="BD141" s="90">
        <f>SUM(BD136)</f>
        <v>0</v>
      </c>
      <c r="BE141" s="63"/>
      <c r="BF141" s="63"/>
      <c r="BG141" s="6"/>
    </row>
    <row r="142" spans="1:237" customFormat="1" ht="13.2" x14ac:dyDescent="0.25">
      <c r="B142" s="47" t="s">
        <v>8082</v>
      </c>
      <c r="C142" s="5">
        <v>2019</v>
      </c>
      <c r="D142" s="90">
        <f>SUM(D137)</f>
        <v>0</v>
      </c>
      <c r="E142" s="90"/>
      <c r="F142" s="90">
        <f>SUM(F137)</f>
        <v>0</v>
      </c>
      <c r="G142" s="90"/>
      <c r="H142" s="90">
        <f>SUM(H137)</f>
        <v>0</v>
      </c>
      <c r="I142" s="90"/>
      <c r="J142" s="90">
        <f>SUM(J137)</f>
        <v>0</v>
      </c>
      <c r="K142" s="90"/>
      <c r="L142" s="90">
        <f>SUM(L137)</f>
        <v>211</v>
      </c>
      <c r="M142" s="90"/>
      <c r="N142" s="90">
        <f>SUM(N137)</f>
        <v>0</v>
      </c>
      <c r="O142" s="90"/>
      <c r="P142" s="90">
        <f>SUM(P137)</f>
        <v>0</v>
      </c>
      <c r="Q142" s="90"/>
      <c r="R142" s="90">
        <f>SUM(R137)</f>
        <v>0</v>
      </c>
      <c r="S142" s="90"/>
      <c r="T142" s="90">
        <f>SUM(T137)</f>
        <v>0</v>
      </c>
      <c r="U142" s="90"/>
      <c r="V142" s="90">
        <f>SUM(V137)</f>
        <v>0</v>
      </c>
      <c r="W142" s="90"/>
      <c r="X142" s="90">
        <f>SUM(X137)</f>
        <v>0</v>
      </c>
      <c r="Y142" s="90"/>
      <c r="Z142" s="90">
        <f>SUM(Z137)</f>
        <v>0</v>
      </c>
      <c r="AA142" s="90"/>
      <c r="AB142" s="90">
        <f>SUM(AB137)</f>
        <v>0</v>
      </c>
      <c r="AC142" s="90"/>
      <c r="AD142" s="90">
        <f>SUM(AD137)</f>
        <v>0</v>
      </c>
      <c r="AE142" s="90"/>
      <c r="AF142" s="90">
        <f>SUM(AF137)</f>
        <v>0</v>
      </c>
      <c r="AG142" s="90"/>
      <c r="AH142" s="90">
        <f>SUM(AH137)</f>
        <v>0</v>
      </c>
      <c r="AI142" s="90"/>
      <c r="AJ142" s="90">
        <f>SUM(AJ137)</f>
        <v>0</v>
      </c>
      <c r="AK142" s="90"/>
      <c r="AL142" s="90">
        <f>SUM(AL137)</f>
        <v>0</v>
      </c>
      <c r="AM142" s="90"/>
      <c r="AN142" s="90">
        <f>SUM(AN137)</f>
        <v>0</v>
      </c>
      <c r="AO142" s="90"/>
      <c r="AP142" s="90">
        <f>SUM(AP137)</f>
        <v>0</v>
      </c>
      <c r="AQ142" s="90"/>
      <c r="AR142" s="90">
        <f>SUM(AR137)</f>
        <v>0</v>
      </c>
      <c r="AS142" s="90"/>
      <c r="AT142" s="90">
        <f>SUM(AT137)</f>
        <v>0</v>
      </c>
      <c r="AU142" s="90"/>
      <c r="AV142" s="90">
        <f>SUM(AV137)</f>
        <v>0</v>
      </c>
      <c r="AW142" s="90"/>
      <c r="AX142" s="90">
        <f>SUM(AX137)</f>
        <v>0</v>
      </c>
      <c r="AY142" s="90"/>
      <c r="AZ142" s="90">
        <f>SUM(AZ137)</f>
        <v>595</v>
      </c>
      <c r="BA142" s="90"/>
      <c r="BB142" s="90">
        <f>SUM(BB137)</f>
        <v>0</v>
      </c>
      <c r="BC142" s="90"/>
      <c r="BD142" s="90">
        <f>SUM(BD137)</f>
        <v>0</v>
      </c>
      <c r="BE142" s="63"/>
      <c r="BF142" s="63"/>
      <c r="BG142" s="6"/>
    </row>
    <row r="143" spans="1:237" s="3" customFormat="1" ht="13.2" x14ac:dyDescent="0.25">
      <c r="B143" s="47" t="s">
        <v>8082</v>
      </c>
      <c r="C143" s="5">
        <v>2020</v>
      </c>
      <c r="D143" s="90">
        <f>SUM(D138)</f>
        <v>112</v>
      </c>
      <c r="E143" s="90"/>
      <c r="F143" s="90">
        <f>SUM(F138)</f>
        <v>0</v>
      </c>
      <c r="G143" s="90"/>
      <c r="H143" s="90">
        <f>SUM(H138)</f>
        <v>0</v>
      </c>
      <c r="I143" s="90"/>
      <c r="J143" s="90">
        <f>SUM(J138)</f>
        <v>0</v>
      </c>
      <c r="K143" s="90"/>
      <c r="L143" s="90">
        <f>SUM(L138)</f>
        <v>585</v>
      </c>
      <c r="M143" s="90"/>
      <c r="N143" s="90">
        <f>SUM(N138)</f>
        <v>0</v>
      </c>
      <c r="O143" s="90"/>
      <c r="P143" s="90">
        <f>SUM(P138)</f>
        <v>0</v>
      </c>
      <c r="Q143" s="90"/>
      <c r="R143" s="90">
        <f>SUM(R138)</f>
        <v>0</v>
      </c>
      <c r="S143" s="90"/>
      <c r="T143" s="90">
        <f>SUM(T138)</f>
        <v>0</v>
      </c>
      <c r="U143" s="90"/>
      <c r="V143" s="90">
        <f>SUM(V138)</f>
        <v>0</v>
      </c>
      <c r="W143" s="90"/>
      <c r="X143" s="90">
        <f>SUM(X138)</f>
        <v>0</v>
      </c>
      <c r="Y143" s="90"/>
      <c r="Z143" s="90">
        <f>SUM(Z138)</f>
        <v>0</v>
      </c>
      <c r="AA143" s="90"/>
      <c r="AB143" s="90">
        <f>SUM(AB138)</f>
        <v>0</v>
      </c>
      <c r="AC143" s="90"/>
      <c r="AD143" s="90">
        <f>SUM(AD138)</f>
        <v>0</v>
      </c>
      <c r="AE143" s="90"/>
      <c r="AF143" s="90">
        <f>SUM(AF138)</f>
        <v>0</v>
      </c>
      <c r="AG143" s="90"/>
      <c r="AH143" s="90">
        <f>SUM(AH138)</f>
        <v>0</v>
      </c>
      <c r="AI143" s="90"/>
      <c r="AJ143" s="90">
        <f>SUM(AJ138)</f>
        <v>0</v>
      </c>
      <c r="AK143" s="90"/>
      <c r="AL143" s="90">
        <f>SUM(AL138)</f>
        <v>0</v>
      </c>
      <c r="AM143" s="90"/>
      <c r="AN143" s="90">
        <f>SUM(AN138)</f>
        <v>0</v>
      </c>
      <c r="AO143" s="90"/>
      <c r="AP143" s="90">
        <f>SUM(AP138)</f>
        <v>0</v>
      </c>
      <c r="AQ143" s="90"/>
      <c r="AR143" s="90">
        <f>SUM(AR138)</f>
        <v>0</v>
      </c>
      <c r="AS143" s="90"/>
      <c r="AT143" s="90">
        <f>SUM(AT138)</f>
        <v>0</v>
      </c>
      <c r="AU143" s="90"/>
      <c r="AV143" s="90">
        <f>SUM(AV138)</f>
        <v>0</v>
      </c>
      <c r="AW143" s="90"/>
      <c r="AX143" s="90">
        <f>SUM(AX138)</f>
        <v>0</v>
      </c>
      <c r="AY143" s="90"/>
      <c r="AZ143" s="90">
        <f>SUM(AZ138)</f>
        <v>256</v>
      </c>
      <c r="BA143" s="90"/>
      <c r="BB143" s="90">
        <f>SUM(BB138)</f>
        <v>0</v>
      </c>
      <c r="BC143" s="90"/>
      <c r="BD143" s="90">
        <f>SUM(BD138)</f>
        <v>0</v>
      </c>
      <c r="BE143" s="63"/>
      <c r="BF143" s="63"/>
      <c r="BG143" s="6"/>
    </row>
    <row r="144" spans="1:237" s="6" customFormat="1" ht="13.2" x14ac:dyDescent="0.25">
      <c r="B144" s="47" t="s">
        <v>8082</v>
      </c>
      <c r="C144" s="5">
        <v>2021</v>
      </c>
      <c r="D144" s="90">
        <f>SUM(D139)</f>
        <v>0</v>
      </c>
      <c r="E144" s="90"/>
      <c r="F144" s="90">
        <f>SUM(F139)</f>
        <v>0</v>
      </c>
      <c r="G144" s="90"/>
      <c r="H144" s="90">
        <f>SUM(H139)</f>
        <v>0</v>
      </c>
      <c r="I144" s="90"/>
      <c r="J144" s="90">
        <f>SUM(J139)</f>
        <v>0</v>
      </c>
      <c r="K144" s="90"/>
      <c r="L144" s="90">
        <f>SUM(L139)</f>
        <v>79</v>
      </c>
      <c r="M144" s="91"/>
      <c r="N144" s="90">
        <f>SUM(N139)</f>
        <v>0</v>
      </c>
      <c r="O144" s="90"/>
      <c r="P144" s="90">
        <f>SUM(P139)</f>
        <v>0</v>
      </c>
      <c r="Q144" s="90"/>
      <c r="R144" s="90">
        <f>SUM(R139)</f>
        <v>0</v>
      </c>
      <c r="S144" s="90"/>
      <c r="T144" s="90">
        <f>SUM(T139)</f>
        <v>0</v>
      </c>
      <c r="U144" s="90"/>
      <c r="V144" s="90">
        <f>SUM(V139)</f>
        <v>0</v>
      </c>
      <c r="W144" s="90"/>
      <c r="X144" s="90">
        <f>SUM(X139)</f>
        <v>0</v>
      </c>
      <c r="Y144" s="90"/>
      <c r="Z144" s="90">
        <f>SUM(Z139)</f>
        <v>0</v>
      </c>
      <c r="AA144" s="90"/>
      <c r="AB144" s="90">
        <f>SUM(AB139)</f>
        <v>0</v>
      </c>
      <c r="AC144" s="90"/>
      <c r="AD144" s="90">
        <f>SUM(AD139)</f>
        <v>0</v>
      </c>
      <c r="AE144" s="90"/>
      <c r="AF144" s="90">
        <f>SUM(AF139)</f>
        <v>0</v>
      </c>
      <c r="AG144" s="90"/>
      <c r="AH144" s="90">
        <f>SUM(AH139)</f>
        <v>0</v>
      </c>
      <c r="AI144" s="90"/>
      <c r="AJ144" s="90">
        <f>SUM(AJ139)</f>
        <v>0</v>
      </c>
      <c r="AK144" s="90"/>
      <c r="AL144" s="90">
        <f>SUM(AL139)</f>
        <v>0</v>
      </c>
      <c r="AM144" s="90"/>
      <c r="AN144" s="90">
        <f>SUM(AN139)</f>
        <v>0</v>
      </c>
      <c r="AO144" s="90"/>
      <c r="AP144" s="90">
        <f>SUM(AP139)</f>
        <v>0</v>
      </c>
      <c r="AQ144" s="90"/>
      <c r="AR144" s="90">
        <f>SUM(AR139)</f>
        <v>0</v>
      </c>
      <c r="AS144" s="90"/>
      <c r="AT144" s="90">
        <f>SUM(AT139)</f>
        <v>0</v>
      </c>
      <c r="AU144" s="90"/>
      <c r="AV144" s="90">
        <f>SUM(AV139)</f>
        <v>0</v>
      </c>
      <c r="AW144" s="90"/>
      <c r="AX144" s="90">
        <f>SUM(AX139)</f>
        <v>0</v>
      </c>
      <c r="AY144" s="90"/>
      <c r="AZ144" s="90">
        <f>SUM(AZ139)</f>
        <v>246</v>
      </c>
      <c r="BA144" s="90"/>
      <c r="BB144" s="90">
        <f>SUM(BB139)</f>
        <v>0</v>
      </c>
      <c r="BC144" s="90"/>
      <c r="BD144" s="90">
        <f>SUM(BD139)</f>
        <v>0</v>
      </c>
      <c r="BE144" s="63"/>
      <c r="BF144" s="63"/>
    </row>
    <row r="145" spans="1:237" s="14" customFormat="1" thickBot="1" x14ac:dyDescent="0.3">
      <c r="A145" s="6"/>
      <c r="B145" s="47" t="s">
        <v>8082</v>
      </c>
      <c r="C145" s="5">
        <v>2022</v>
      </c>
      <c r="D145" s="90">
        <f>SUM(D140)</f>
        <v>308</v>
      </c>
      <c r="E145" s="90"/>
      <c r="F145" s="90">
        <f t="shared" ref="F145:BD145" si="16">SUM(F140)</f>
        <v>0</v>
      </c>
      <c r="G145" s="90"/>
      <c r="H145" s="90">
        <f t="shared" si="16"/>
        <v>0</v>
      </c>
      <c r="I145" s="90"/>
      <c r="J145" s="90">
        <f t="shared" ref="J145" si="17">SUM(J140)</f>
        <v>0</v>
      </c>
      <c r="K145" s="90"/>
      <c r="L145" s="90">
        <f t="shared" si="16"/>
        <v>676</v>
      </c>
      <c r="M145" s="90"/>
      <c r="N145" s="90">
        <f t="shared" si="16"/>
        <v>0</v>
      </c>
      <c r="O145" s="90"/>
      <c r="P145" s="90">
        <f t="shared" si="16"/>
        <v>0</v>
      </c>
      <c r="Q145" s="90"/>
      <c r="R145" s="90">
        <f t="shared" si="16"/>
        <v>0</v>
      </c>
      <c r="S145" s="90"/>
      <c r="T145" s="90">
        <f t="shared" si="16"/>
        <v>0</v>
      </c>
      <c r="U145" s="90"/>
      <c r="V145" s="90">
        <f t="shared" si="16"/>
        <v>0</v>
      </c>
      <c r="W145" s="90"/>
      <c r="X145" s="90">
        <f t="shared" si="16"/>
        <v>0</v>
      </c>
      <c r="Y145" s="90"/>
      <c r="Z145" s="90">
        <f t="shared" si="16"/>
        <v>0</v>
      </c>
      <c r="AA145" s="90"/>
      <c r="AB145" s="90">
        <f t="shared" si="16"/>
        <v>0</v>
      </c>
      <c r="AC145" s="90"/>
      <c r="AD145" s="90">
        <f t="shared" si="16"/>
        <v>0</v>
      </c>
      <c r="AE145" s="90"/>
      <c r="AF145" s="90">
        <f t="shared" si="16"/>
        <v>0</v>
      </c>
      <c r="AG145" s="90"/>
      <c r="AH145" s="90">
        <f t="shared" ref="AH145" si="18">SUM(AH140)</f>
        <v>0</v>
      </c>
      <c r="AI145" s="90"/>
      <c r="AJ145" s="90">
        <f t="shared" si="16"/>
        <v>0</v>
      </c>
      <c r="AK145" s="90"/>
      <c r="AL145" s="90">
        <f t="shared" si="16"/>
        <v>0</v>
      </c>
      <c r="AM145" s="90"/>
      <c r="AN145" s="90">
        <f t="shared" si="16"/>
        <v>0</v>
      </c>
      <c r="AO145" s="90"/>
      <c r="AP145" s="90">
        <f t="shared" si="16"/>
        <v>0</v>
      </c>
      <c r="AQ145" s="90"/>
      <c r="AR145" s="90">
        <f t="shared" ref="AR145" si="19">SUM(AR140)</f>
        <v>0</v>
      </c>
      <c r="AS145" s="90"/>
      <c r="AT145" s="90">
        <f t="shared" si="16"/>
        <v>0</v>
      </c>
      <c r="AU145" s="90"/>
      <c r="AV145" s="90">
        <f t="shared" si="16"/>
        <v>0</v>
      </c>
      <c r="AW145" s="90"/>
      <c r="AX145" s="90">
        <f t="shared" si="16"/>
        <v>0</v>
      </c>
      <c r="AY145" s="90"/>
      <c r="AZ145" s="90">
        <f t="shared" si="16"/>
        <v>325</v>
      </c>
      <c r="BA145" s="90"/>
      <c r="BB145" s="90">
        <f t="shared" si="16"/>
        <v>0</v>
      </c>
      <c r="BC145" s="90"/>
      <c r="BD145" s="90">
        <f t="shared" si="16"/>
        <v>0</v>
      </c>
      <c r="BE145" s="63"/>
      <c r="BF145" s="63"/>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row>
    <row r="146" spans="1:237" customFormat="1" ht="23.1" customHeight="1" x14ac:dyDescent="0.25">
      <c r="B146" s="50" t="s">
        <v>8116</v>
      </c>
      <c r="C146" s="26"/>
      <c r="D146" s="111"/>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62"/>
      <c r="BF146" s="63"/>
      <c r="BG146" s="6"/>
    </row>
    <row r="147" spans="1:237" customFormat="1" ht="13.2" x14ac:dyDescent="0.25">
      <c r="B147" s="46" t="s">
        <v>8117</v>
      </c>
      <c r="C147" s="21">
        <v>2018</v>
      </c>
      <c r="D147" s="86">
        <v>7364</v>
      </c>
      <c r="E147" s="86"/>
      <c r="F147" s="86" t="s">
        <v>2575</v>
      </c>
      <c r="G147" s="86"/>
      <c r="H147" s="86" t="s">
        <v>2576</v>
      </c>
      <c r="I147" s="86"/>
      <c r="J147" s="86" t="s">
        <v>2577</v>
      </c>
      <c r="K147" s="86"/>
      <c r="L147" s="86" t="s">
        <v>2578</v>
      </c>
      <c r="M147" s="86"/>
      <c r="N147" s="86" t="s">
        <v>2579</v>
      </c>
      <c r="O147" s="86"/>
      <c r="P147" s="86" t="s">
        <v>2580</v>
      </c>
      <c r="Q147" s="86"/>
      <c r="R147" s="86" t="s">
        <v>2581</v>
      </c>
      <c r="S147" s="86"/>
      <c r="T147" s="86" t="s">
        <v>2582</v>
      </c>
      <c r="U147" s="86"/>
      <c r="V147" s="86" t="s">
        <v>2583</v>
      </c>
      <c r="W147" s="86"/>
      <c r="X147" s="86" t="s">
        <v>2584</v>
      </c>
      <c r="Y147" s="86"/>
      <c r="Z147" s="86" t="s">
        <v>2585</v>
      </c>
      <c r="AA147" s="86"/>
      <c r="AB147" s="86" t="s">
        <v>2586</v>
      </c>
      <c r="AC147" s="86"/>
      <c r="AD147" s="86" t="s">
        <v>2587</v>
      </c>
      <c r="AE147" s="86"/>
      <c r="AF147" s="86" t="s">
        <v>2588</v>
      </c>
      <c r="AG147" s="86"/>
      <c r="AH147" s="86" t="s">
        <v>2589</v>
      </c>
      <c r="AI147" s="86"/>
      <c r="AJ147" s="86" t="s">
        <v>2590</v>
      </c>
      <c r="AK147" s="86"/>
      <c r="AL147" s="86" t="s">
        <v>2591</v>
      </c>
      <c r="AM147" s="86"/>
      <c r="AN147" s="86" t="s">
        <v>2592</v>
      </c>
      <c r="AO147" s="86"/>
      <c r="AP147" s="86" t="s">
        <v>2593</v>
      </c>
      <c r="AQ147" s="86"/>
      <c r="AR147" s="86" t="s">
        <v>2594</v>
      </c>
      <c r="AS147" s="86"/>
      <c r="AT147" s="86" t="s">
        <v>2595</v>
      </c>
      <c r="AU147" s="86"/>
      <c r="AV147" s="86" t="s">
        <v>2596</v>
      </c>
      <c r="AW147" s="86"/>
      <c r="AX147" s="86" t="s">
        <v>2597</v>
      </c>
      <c r="AY147" s="86"/>
      <c r="AZ147" s="86">
        <v>51</v>
      </c>
      <c r="BA147" s="86"/>
      <c r="BB147" s="86" t="s">
        <v>2598</v>
      </c>
      <c r="BC147" s="86"/>
      <c r="BD147" s="86" t="s">
        <v>2599</v>
      </c>
      <c r="BE147" s="62"/>
      <c r="BF147" s="63"/>
      <c r="BG147" s="6"/>
    </row>
    <row r="148" spans="1:237" customFormat="1" ht="13.2" x14ac:dyDescent="0.25">
      <c r="B148" s="46"/>
      <c r="C148" s="21">
        <v>2019</v>
      </c>
      <c r="D148" s="86">
        <v>786</v>
      </c>
      <c r="E148" s="86"/>
      <c r="F148" s="86" t="s">
        <v>2600</v>
      </c>
      <c r="G148" s="86"/>
      <c r="H148" s="86" t="s">
        <v>2601</v>
      </c>
      <c r="I148" s="86"/>
      <c r="J148" s="86" t="s">
        <v>2602</v>
      </c>
      <c r="K148" s="86"/>
      <c r="L148" s="86" t="s">
        <v>2603</v>
      </c>
      <c r="M148" s="86"/>
      <c r="N148" s="86" t="s">
        <v>2604</v>
      </c>
      <c r="O148" s="86"/>
      <c r="P148" s="86" t="s">
        <v>2605</v>
      </c>
      <c r="Q148" s="86"/>
      <c r="R148" s="86" t="s">
        <v>2606</v>
      </c>
      <c r="S148" s="86"/>
      <c r="T148" s="86" t="s">
        <v>2607</v>
      </c>
      <c r="U148" s="86"/>
      <c r="V148" s="86" t="s">
        <v>2608</v>
      </c>
      <c r="W148" s="86"/>
      <c r="X148" s="86" t="s">
        <v>2609</v>
      </c>
      <c r="Y148" s="86"/>
      <c r="Z148" s="86" t="s">
        <v>2610</v>
      </c>
      <c r="AA148" s="86"/>
      <c r="AB148" s="86" t="s">
        <v>2611</v>
      </c>
      <c r="AC148" s="86"/>
      <c r="AD148" s="86" t="s">
        <v>2612</v>
      </c>
      <c r="AE148" s="86"/>
      <c r="AF148" s="86" t="s">
        <v>2613</v>
      </c>
      <c r="AG148" s="86"/>
      <c r="AH148" s="86" t="s">
        <v>2614</v>
      </c>
      <c r="AI148" s="86"/>
      <c r="AJ148" s="86" t="s">
        <v>2615</v>
      </c>
      <c r="AK148" s="86"/>
      <c r="AL148" s="86" t="s">
        <v>2616</v>
      </c>
      <c r="AM148" s="86"/>
      <c r="AN148" s="86" t="s">
        <v>2617</v>
      </c>
      <c r="AO148" s="86"/>
      <c r="AP148" s="86" t="s">
        <v>2618</v>
      </c>
      <c r="AQ148" s="86"/>
      <c r="AR148" s="86" t="s">
        <v>2619</v>
      </c>
      <c r="AS148" s="86"/>
      <c r="AT148" s="86" t="s">
        <v>2620</v>
      </c>
      <c r="AU148" s="86"/>
      <c r="AV148" s="86" t="s">
        <v>2621</v>
      </c>
      <c r="AW148" s="86"/>
      <c r="AX148" s="86" t="s">
        <v>2622</v>
      </c>
      <c r="AY148" s="86"/>
      <c r="AZ148" s="86" t="s">
        <v>2623</v>
      </c>
      <c r="BA148" s="86"/>
      <c r="BB148" s="86">
        <v>440</v>
      </c>
      <c r="BC148" s="86"/>
      <c r="BD148" s="86" t="s">
        <v>2624</v>
      </c>
      <c r="BE148" s="62"/>
      <c r="BF148" s="63"/>
      <c r="BG148" s="6"/>
    </row>
    <row r="149" spans="1:237" customFormat="1" ht="13.2" x14ac:dyDescent="0.25">
      <c r="B149" s="46"/>
      <c r="C149" s="21">
        <v>2020</v>
      </c>
      <c r="D149" s="86">
        <v>656</v>
      </c>
      <c r="E149" s="86"/>
      <c r="F149" s="86" t="s">
        <v>2625</v>
      </c>
      <c r="G149" s="86"/>
      <c r="H149" s="86" t="s">
        <v>2626</v>
      </c>
      <c r="I149" s="86"/>
      <c r="J149" s="86" t="s">
        <v>2627</v>
      </c>
      <c r="K149" s="86"/>
      <c r="L149" s="86" t="s">
        <v>2628</v>
      </c>
      <c r="M149" s="86"/>
      <c r="N149" s="86" t="s">
        <v>2629</v>
      </c>
      <c r="O149" s="86"/>
      <c r="P149" s="86" t="s">
        <v>2630</v>
      </c>
      <c r="Q149" s="86"/>
      <c r="R149" s="86" t="s">
        <v>2631</v>
      </c>
      <c r="S149" s="86"/>
      <c r="T149" s="86" t="s">
        <v>2632</v>
      </c>
      <c r="U149" s="86"/>
      <c r="V149" s="86" t="s">
        <v>2633</v>
      </c>
      <c r="W149" s="86"/>
      <c r="X149" s="86" t="s">
        <v>2634</v>
      </c>
      <c r="Y149" s="86"/>
      <c r="Z149" s="86" t="s">
        <v>2635</v>
      </c>
      <c r="AA149" s="86"/>
      <c r="AB149" s="86" t="s">
        <v>2636</v>
      </c>
      <c r="AC149" s="86"/>
      <c r="AD149" s="86" t="s">
        <v>2637</v>
      </c>
      <c r="AE149" s="86"/>
      <c r="AF149" s="86" t="s">
        <v>2638</v>
      </c>
      <c r="AG149" s="86"/>
      <c r="AH149" s="86" t="s">
        <v>2639</v>
      </c>
      <c r="AI149" s="86"/>
      <c r="AJ149" s="86" t="s">
        <v>2640</v>
      </c>
      <c r="AK149" s="86"/>
      <c r="AL149" s="86" t="s">
        <v>2641</v>
      </c>
      <c r="AM149" s="86"/>
      <c r="AN149" s="86" t="s">
        <v>2642</v>
      </c>
      <c r="AO149" s="86"/>
      <c r="AP149" s="86" t="s">
        <v>2643</v>
      </c>
      <c r="AQ149" s="86"/>
      <c r="AR149" s="86" t="s">
        <v>2644</v>
      </c>
      <c r="AS149" s="86"/>
      <c r="AT149" s="86" t="s">
        <v>2645</v>
      </c>
      <c r="AU149" s="86"/>
      <c r="AV149" s="86" t="s">
        <v>2646</v>
      </c>
      <c r="AW149" s="86"/>
      <c r="AX149" s="86" t="s">
        <v>2647</v>
      </c>
      <c r="AY149" s="86"/>
      <c r="AZ149" s="86" t="s">
        <v>2648</v>
      </c>
      <c r="BA149" s="86"/>
      <c r="BB149" s="86" t="s">
        <v>2649</v>
      </c>
      <c r="BC149" s="86"/>
      <c r="BD149" s="86">
        <v>400</v>
      </c>
      <c r="BE149" s="62"/>
      <c r="BF149" s="63"/>
      <c r="BG149" s="6"/>
    </row>
    <row r="150" spans="1:237" customFormat="1" ht="13.2" x14ac:dyDescent="0.25">
      <c r="B150" s="46" t="s">
        <v>8118</v>
      </c>
      <c r="C150" s="21">
        <v>2018</v>
      </c>
      <c r="D150" s="86" t="s">
        <v>2650</v>
      </c>
      <c r="E150" s="86"/>
      <c r="F150" s="86" t="s">
        <v>2651</v>
      </c>
      <c r="G150" s="86"/>
      <c r="H150" s="86" t="s">
        <v>2652</v>
      </c>
      <c r="I150" s="86"/>
      <c r="J150" s="86" t="s">
        <v>2653</v>
      </c>
      <c r="K150" s="86"/>
      <c r="L150" s="86" t="s">
        <v>2654</v>
      </c>
      <c r="M150" s="86"/>
      <c r="N150" s="86" t="s">
        <v>2655</v>
      </c>
      <c r="O150" s="86"/>
      <c r="P150" s="86" t="s">
        <v>2656</v>
      </c>
      <c r="Q150" s="86"/>
      <c r="R150" s="86" t="s">
        <v>2657</v>
      </c>
      <c r="S150" s="86"/>
      <c r="T150" s="86" t="s">
        <v>2658</v>
      </c>
      <c r="U150" s="86"/>
      <c r="V150" s="86" t="s">
        <v>2659</v>
      </c>
      <c r="W150" s="86"/>
      <c r="X150" s="86" t="s">
        <v>2660</v>
      </c>
      <c r="Y150" s="86"/>
      <c r="Z150" s="86" t="s">
        <v>2661</v>
      </c>
      <c r="AA150" s="86"/>
      <c r="AB150" s="86" t="s">
        <v>2662</v>
      </c>
      <c r="AC150" s="86"/>
      <c r="AD150" s="86" t="s">
        <v>2663</v>
      </c>
      <c r="AE150" s="86"/>
      <c r="AF150" s="86" t="s">
        <v>2664</v>
      </c>
      <c r="AG150" s="86"/>
      <c r="AH150" s="86" t="s">
        <v>2665</v>
      </c>
      <c r="AI150" s="86"/>
      <c r="AJ150" s="86" t="s">
        <v>2666</v>
      </c>
      <c r="AK150" s="86"/>
      <c r="AL150" s="86" t="s">
        <v>2667</v>
      </c>
      <c r="AM150" s="86"/>
      <c r="AN150" s="86" t="s">
        <v>2668</v>
      </c>
      <c r="AO150" s="86"/>
      <c r="AP150" s="86" t="s">
        <v>2669</v>
      </c>
      <c r="AQ150" s="86"/>
      <c r="AR150" s="86" t="s">
        <v>2670</v>
      </c>
      <c r="AS150" s="86"/>
      <c r="AT150" s="86" t="s">
        <v>2671</v>
      </c>
      <c r="AU150" s="86"/>
      <c r="AV150" s="86" t="s">
        <v>2672</v>
      </c>
      <c r="AW150" s="86"/>
      <c r="AX150" s="86" t="s">
        <v>2673</v>
      </c>
      <c r="AY150" s="86"/>
      <c r="AZ150" s="86" t="s">
        <v>2674</v>
      </c>
      <c r="BA150" s="86"/>
      <c r="BB150" s="86" t="s">
        <v>2675</v>
      </c>
      <c r="BC150" s="86"/>
      <c r="BD150" s="86" t="s">
        <v>2676</v>
      </c>
      <c r="BE150" s="62"/>
      <c r="BF150" s="63"/>
      <c r="BG150" s="6"/>
    </row>
    <row r="151" spans="1:237" customFormat="1" ht="13.2" x14ac:dyDescent="0.25">
      <c r="B151" s="46"/>
      <c r="C151" s="21">
        <v>2020</v>
      </c>
      <c r="D151" s="86" t="s">
        <v>2677</v>
      </c>
      <c r="E151" s="86"/>
      <c r="F151" s="86" t="s">
        <v>2678</v>
      </c>
      <c r="G151" s="86"/>
      <c r="H151" s="86" t="s">
        <v>2679</v>
      </c>
      <c r="I151" s="86"/>
      <c r="J151" s="86" t="s">
        <v>2680</v>
      </c>
      <c r="K151" s="86"/>
      <c r="L151" s="86" t="s">
        <v>2681</v>
      </c>
      <c r="M151" s="86"/>
      <c r="N151" s="86" t="s">
        <v>2682</v>
      </c>
      <c r="O151" s="86"/>
      <c r="P151" s="86" t="s">
        <v>2683</v>
      </c>
      <c r="Q151" s="86"/>
      <c r="R151" s="86" t="s">
        <v>2684</v>
      </c>
      <c r="S151" s="86"/>
      <c r="T151" s="86" t="s">
        <v>2685</v>
      </c>
      <c r="U151" s="86"/>
      <c r="V151" s="86" t="s">
        <v>2686</v>
      </c>
      <c r="W151" s="86"/>
      <c r="X151" s="86" t="s">
        <v>2687</v>
      </c>
      <c r="Y151" s="86"/>
      <c r="Z151" s="86" t="s">
        <v>2688</v>
      </c>
      <c r="AA151" s="86"/>
      <c r="AB151" s="86" t="s">
        <v>2689</v>
      </c>
      <c r="AC151" s="86"/>
      <c r="AD151" s="86" t="s">
        <v>2690</v>
      </c>
      <c r="AE151" s="86"/>
      <c r="AF151" s="86" t="s">
        <v>2691</v>
      </c>
      <c r="AG151" s="86"/>
      <c r="AH151" s="86" t="s">
        <v>2692</v>
      </c>
      <c r="AI151" s="86"/>
      <c r="AJ151" s="86" t="s">
        <v>2693</v>
      </c>
      <c r="AK151" s="86"/>
      <c r="AL151" s="86" t="s">
        <v>2694</v>
      </c>
      <c r="AM151" s="86"/>
      <c r="AN151" s="86" t="s">
        <v>2695</v>
      </c>
      <c r="AO151" s="86"/>
      <c r="AP151" s="86" t="s">
        <v>2696</v>
      </c>
      <c r="AQ151" s="86"/>
      <c r="AR151" s="86" t="s">
        <v>2697</v>
      </c>
      <c r="AS151" s="86"/>
      <c r="AT151" s="86" t="s">
        <v>2698</v>
      </c>
      <c r="AU151" s="86"/>
      <c r="AV151" s="86" t="s">
        <v>2699</v>
      </c>
      <c r="AW151" s="86"/>
      <c r="AX151" s="86" t="s">
        <v>2700</v>
      </c>
      <c r="AY151" s="86"/>
      <c r="AZ151" s="86" t="s">
        <v>2701</v>
      </c>
      <c r="BA151" s="86"/>
      <c r="BB151" s="86" t="s">
        <v>2702</v>
      </c>
      <c r="BC151" s="86"/>
      <c r="BD151" s="86" t="s">
        <v>2703</v>
      </c>
      <c r="BE151" s="62"/>
      <c r="BF151" s="63"/>
      <c r="BG151" s="6"/>
    </row>
    <row r="152" spans="1:237" s="6" customFormat="1" ht="13.2" x14ac:dyDescent="0.25">
      <c r="B152" s="46"/>
      <c r="C152" s="21">
        <v>2021</v>
      </c>
      <c r="D152" s="86" t="s">
        <v>2704</v>
      </c>
      <c r="E152" s="86"/>
      <c r="F152" s="86" t="s">
        <v>2705</v>
      </c>
      <c r="G152" s="86"/>
      <c r="H152" s="86" t="s">
        <v>2706</v>
      </c>
      <c r="I152" s="86"/>
      <c r="J152" s="86" t="s">
        <v>2707</v>
      </c>
      <c r="K152" s="86"/>
      <c r="L152" s="86" t="s">
        <v>2708</v>
      </c>
      <c r="M152" s="86"/>
      <c r="N152" s="86" t="s">
        <v>2709</v>
      </c>
      <c r="O152" s="86"/>
      <c r="P152" s="86" t="s">
        <v>2710</v>
      </c>
      <c r="Q152" s="86"/>
      <c r="R152" s="86" t="s">
        <v>2711</v>
      </c>
      <c r="S152" s="86"/>
      <c r="T152" s="86" t="s">
        <v>2712</v>
      </c>
      <c r="U152" s="86"/>
      <c r="V152" s="86" t="s">
        <v>2713</v>
      </c>
      <c r="W152" s="86"/>
      <c r="X152" s="86" t="s">
        <v>2714</v>
      </c>
      <c r="Y152" s="86"/>
      <c r="Z152" s="86" t="s">
        <v>2715</v>
      </c>
      <c r="AA152" s="86"/>
      <c r="AB152" s="86" t="s">
        <v>2716</v>
      </c>
      <c r="AC152" s="86"/>
      <c r="AD152" s="86" t="s">
        <v>2717</v>
      </c>
      <c r="AE152" s="86"/>
      <c r="AF152" s="86" t="s">
        <v>2718</v>
      </c>
      <c r="AG152" s="86"/>
      <c r="AH152" s="86" t="s">
        <v>2719</v>
      </c>
      <c r="AI152" s="86"/>
      <c r="AJ152" s="86" t="s">
        <v>2720</v>
      </c>
      <c r="AK152" s="86"/>
      <c r="AL152" s="86" t="s">
        <v>2721</v>
      </c>
      <c r="AM152" s="86"/>
      <c r="AN152" s="86" t="s">
        <v>2722</v>
      </c>
      <c r="AO152" s="86"/>
      <c r="AP152" s="86" t="s">
        <v>2723</v>
      </c>
      <c r="AQ152" s="86"/>
      <c r="AR152" s="86" t="s">
        <v>2724</v>
      </c>
      <c r="AS152" s="86"/>
      <c r="AT152" s="86" t="s">
        <v>2725</v>
      </c>
      <c r="AU152" s="86"/>
      <c r="AV152" s="86" t="s">
        <v>2726</v>
      </c>
      <c r="AW152" s="86"/>
      <c r="AX152" s="86" t="s">
        <v>2727</v>
      </c>
      <c r="AY152" s="86"/>
      <c r="AZ152" s="86" t="s">
        <v>2728</v>
      </c>
      <c r="BA152" s="86"/>
      <c r="BB152" s="86" t="s">
        <v>2729</v>
      </c>
      <c r="BC152" s="86"/>
      <c r="BD152" s="86" t="s">
        <v>2730</v>
      </c>
      <c r="BE152" s="62"/>
      <c r="BF152" s="63"/>
    </row>
    <row r="153" spans="1:237" s="4" customFormat="1" ht="13.2" x14ac:dyDescent="0.25">
      <c r="A153" s="6"/>
      <c r="B153" s="46"/>
      <c r="C153" s="22">
        <v>2022</v>
      </c>
      <c r="D153" s="86" t="s">
        <v>2731</v>
      </c>
      <c r="E153" s="86"/>
      <c r="F153" s="86" t="s">
        <v>2732</v>
      </c>
      <c r="G153" s="86"/>
      <c r="H153" s="86" t="s">
        <v>2733</v>
      </c>
      <c r="I153" s="86"/>
      <c r="J153" s="86" t="s">
        <v>2734</v>
      </c>
      <c r="K153" s="86"/>
      <c r="L153" s="86" t="s">
        <v>2735</v>
      </c>
      <c r="M153" s="86"/>
      <c r="N153" s="86" t="s">
        <v>2736</v>
      </c>
      <c r="O153" s="86"/>
      <c r="P153" s="86" t="s">
        <v>2737</v>
      </c>
      <c r="Q153" s="86"/>
      <c r="R153" s="86" t="s">
        <v>2738</v>
      </c>
      <c r="S153" s="86"/>
      <c r="T153" s="86" t="s">
        <v>2739</v>
      </c>
      <c r="U153" s="86"/>
      <c r="V153" s="86" t="s">
        <v>2740</v>
      </c>
      <c r="W153" s="86"/>
      <c r="X153" s="86" t="s">
        <v>2741</v>
      </c>
      <c r="Y153" s="86"/>
      <c r="Z153" s="86" t="s">
        <v>2742</v>
      </c>
      <c r="AA153" s="86"/>
      <c r="AB153" s="86" t="s">
        <v>2743</v>
      </c>
      <c r="AC153" s="86"/>
      <c r="AD153" s="86" t="s">
        <v>2744</v>
      </c>
      <c r="AE153" s="86"/>
      <c r="AF153" s="86" t="s">
        <v>2745</v>
      </c>
      <c r="AG153" s="86"/>
      <c r="AH153" s="86" t="s">
        <v>2746</v>
      </c>
      <c r="AI153" s="86"/>
      <c r="AJ153" s="86" t="s">
        <v>2747</v>
      </c>
      <c r="AK153" s="86"/>
      <c r="AL153" s="86" t="s">
        <v>2748</v>
      </c>
      <c r="AM153" s="86"/>
      <c r="AN153" s="86" t="s">
        <v>2749</v>
      </c>
      <c r="AO153" s="86"/>
      <c r="AP153" s="86" t="s">
        <v>2750</v>
      </c>
      <c r="AQ153" s="86"/>
      <c r="AR153" s="86" t="s">
        <v>2751</v>
      </c>
      <c r="AS153" s="86"/>
      <c r="AT153" s="86" t="s">
        <v>2752</v>
      </c>
      <c r="AU153" s="86"/>
      <c r="AV153" s="86" t="s">
        <v>2753</v>
      </c>
      <c r="AW153" s="86"/>
      <c r="AX153" s="86" t="s">
        <v>2754</v>
      </c>
      <c r="AY153" s="86"/>
      <c r="AZ153" s="86" t="s">
        <v>2755</v>
      </c>
      <c r="BA153" s="86"/>
      <c r="BB153" s="86" t="s">
        <v>2756</v>
      </c>
      <c r="BC153" s="86"/>
      <c r="BD153" s="86" t="s">
        <v>2757</v>
      </c>
      <c r="BE153" s="62"/>
      <c r="BF153" s="63"/>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row>
    <row r="154" spans="1:237" s="6" customFormat="1" ht="13.2" x14ac:dyDescent="0.25">
      <c r="B154" s="46" t="s">
        <v>8119</v>
      </c>
      <c r="C154" s="21">
        <v>2021</v>
      </c>
      <c r="D154" s="86" t="s">
        <v>2758</v>
      </c>
      <c r="E154" s="86"/>
      <c r="F154" s="86" t="s">
        <v>2759</v>
      </c>
      <c r="G154" s="86"/>
      <c r="H154" s="86" t="s">
        <v>2760</v>
      </c>
      <c r="I154" s="86"/>
      <c r="J154" s="86" t="s">
        <v>2761</v>
      </c>
      <c r="K154" s="86"/>
      <c r="L154" s="86" t="s">
        <v>2762</v>
      </c>
      <c r="M154" s="86"/>
      <c r="N154" s="86" t="s">
        <v>2763</v>
      </c>
      <c r="O154" s="86"/>
      <c r="P154" s="86" t="s">
        <v>2764</v>
      </c>
      <c r="Q154" s="86"/>
      <c r="R154" s="86" t="s">
        <v>2765</v>
      </c>
      <c r="S154" s="86"/>
      <c r="T154" s="86" t="s">
        <v>2766</v>
      </c>
      <c r="U154" s="86"/>
      <c r="V154" s="86" t="s">
        <v>2767</v>
      </c>
      <c r="W154" s="86"/>
      <c r="X154" s="86" t="s">
        <v>2768</v>
      </c>
      <c r="Y154" s="86"/>
      <c r="Z154" s="86" t="s">
        <v>2769</v>
      </c>
      <c r="AA154" s="86"/>
      <c r="AB154" s="86" t="s">
        <v>2770</v>
      </c>
      <c r="AC154" s="86"/>
      <c r="AD154" s="86" t="s">
        <v>2771</v>
      </c>
      <c r="AE154" s="86"/>
      <c r="AF154" s="86" t="s">
        <v>2772</v>
      </c>
      <c r="AG154" s="86"/>
      <c r="AH154" s="86" t="s">
        <v>2773</v>
      </c>
      <c r="AI154" s="86"/>
      <c r="AJ154" s="86" t="s">
        <v>2774</v>
      </c>
      <c r="AK154" s="86"/>
      <c r="AL154" s="86" t="s">
        <v>2775</v>
      </c>
      <c r="AM154" s="86"/>
      <c r="AN154" s="86" t="s">
        <v>2776</v>
      </c>
      <c r="AO154" s="86"/>
      <c r="AP154" s="86" t="s">
        <v>2777</v>
      </c>
      <c r="AQ154" s="86"/>
      <c r="AR154" s="86" t="s">
        <v>2778</v>
      </c>
      <c r="AS154" s="86"/>
      <c r="AT154" s="86" t="s">
        <v>2779</v>
      </c>
      <c r="AU154" s="86"/>
      <c r="AV154" s="86" t="s">
        <v>2780</v>
      </c>
      <c r="AW154" s="86"/>
      <c r="AX154" s="86" t="s">
        <v>2781</v>
      </c>
      <c r="AY154" s="86"/>
      <c r="AZ154" s="86" t="s">
        <v>2782</v>
      </c>
      <c r="BA154" s="86"/>
      <c r="BB154" s="86" t="s">
        <v>2783</v>
      </c>
      <c r="BC154" s="86"/>
      <c r="BD154" s="86" t="s">
        <v>2784</v>
      </c>
      <c r="BE154" s="62"/>
      <c r="BF154" s="63"/>
    </row>
    <row r="155" spans="1:237" customFormat="1" ht="13.2" x14ac:dyDescent="0.25">
      <c r="B155" s="46" t="s">
        <v>8120</v>
      </c>
      <c r="C155" s="21">
        <v>2018</v>
      </c>
      <c r="D155" s="86">
        <v>13733</v>
      </c>
      <c r="E155" s="86"/>
      <c r="F155" s="86" t="s">
        <v>2785</v>
      </c>
      <c r="G155" s="86"/>
      <c r="H155" s="86" t="s">
        <v>2786</v>
      </c>
      <c r="I155" s="86"/>
      <c r="J155" s="86" t="s">
        <v>2787</v>
      </c>
      <c r="K155" s="86"/>
      <c r="L155" s="86" t="s">
        <v>2788</v>
      </c>
      <c r="M155" s="86"/>
      <c r="N155" s="86" t="s">
        <v>2789</v>
      </c>
      <c r="O155" s="86"/>
      <c r="P155" s="86" t="s">
        <v>2790</v>
      </c>
      <c r="Q155" s="86"/>
      <c r="R155" s="86" t="s">
        <v>2791</v>
      </c>
      <c r="S155" s="86"/>
      <c r="T155" s="86" t="s">
        <v>2792</v>
      </c>
      <c r="U155" s="86"/>
      <c r="V155" s="86" t="s">
        <v>2793</v>
      </c>
      <c r="W155" s="86"/>
      <c r="X155" s="86" t="s">
        <v>2794</v>
      </c>
      <c r="Y155" s="86"/>
      <c r="Z155" s="86" t="s">
        <v>2795</v>
      </c>
      <c r="AA155" s="86"/>
      <c r="AB155" s="86" t="s">
        <v>2796</v>
      </c>
      <c r="AC155" s="86"/>
      <c r="AD155" s="86" t="s">
        <v>2797</v>
      </c>
      <c r="AE155" s="86"/>
      <c r="AF155" s="86" t="s">
        <v>2798</v>
      </c>
      <c r="AG155" s="86"/>
      <c r="AH155" s="86" t="s">
        <v>2799</v>
      </c>
      <c r="AI155" s="86"/>
      <c r="AJ155" s="86" t="s">
        <v>2800</v>
      </c>
      <c r="AK155" s="86"/>
      <c r="AL155" s="86" t="s">
        <v>2801</v>
      </c>
      <c r="AM155" s="86"/>
      <c r="AN155" s="86" t="s">
        <v>2802</v>
      </c>
      <c r="AO155" s="86"/>
      <c r="AP155" s="86" t="s">
        <v>2803</v>
      </c>
      <c r="AQ155" s="86"/>
      <c r="AR155" s="86" t="s">
        <v>2804</v>
      </c>
      <c r="AS155" s="86"/>
      <c r="AT155" s="86" t="s">
        <v>2805</v>
      </c>
      <c r="AU155" s="86"/>
      <c r="AV155" s="86" t="s">
        <v>2806</v>
      </c>
      <c r="AW155" s="86"/>
      <c r="AX155" s="86" t="s">
        <v>2807</v>
      </c>
      <c r="AY155" s="86"/>
      <c r="AZ155" s="86" t="s">
        <v>2808</v>
      </c>
      <c r="BA155" s="86"/>
      <c r="BB155" s="86" t="s">
        <v>2809</v>
      </c>
      <c r="BC155" s="86"/>
      <c r="BD155" s="86" t="s">
        <v>2810</v>
      </c>
      <c r="BE155" s="62"/>
      <c r="BF155" s="63"/>
      <c r="BG155" s="6"/>
    </row>
    <row r="156" spans="1:237" customFormat="1" ht="13.2" x14ac:dyDescent="0.25">
      <c r="B156" s="46"/>
      <c r="C156" s="21">
        <v>2019</v>
      </c>
      <c r="D156" s="86">
        <v>1</v>
      </c>
      <c r="E156" s="86"/>
      <c r="F156" s="86" t="s">
        <v>2811</v>
      </c>
      <c r="G156" s="86"/>
      <c r="H156" s="86" t="s">
        <v>2812</v>
      </c>
      <c r="I156" s="86"/>
      <c r="J156" s="86" t="s">
        <v>2813</v>
      </c>
      <c r="K156" s="86"/>
      <c r="L156" s="86" t="s">
        <v>2814</v>
      </c>
      <c r="M156" s="86"/>
      <c r="N156" s="86" t="s">
        <v>2815</v>
      </c>
      <c r="O156" s="86"/>
      <c r="P156" s="86" t="s">
        <v>2816</v>
      </c>
      <c r="Q156" s="86"/>
      <c r="R156" s="86" t="s">
        <v>2817</v>
      </c>
      <c r="S156" s="86"/>
      <c r="T156" s="86" t="s">
        <v>2818</v>
      </c>
      <c r="U156" s="86"/>
      <c r="V156" s="86" t="s">
        <v>2819</v>
      </c>
      <c r="W156" s="86"/>
      <c r="X156" s="86" t="s">
        <v>2820</v>
      </c>
      <c r="Y156" s="86"/>
      <c r="Z156" s="86" t="s">
        <v>2821</v>
      </c>
      <c r="AA156" s="86"/>
      <c r="AB156" s="86" t="s">
        <v>2822</v>
      </c>
      <c r="AC156" s="86"/>
      <c r="AD156" s="86" t="s">
        <v>2823</v>
      </c>
      <c r="AE156" s="86"/>
      <c r="AF156" s="86" t="s">
        <v>2824</v>
      </c>
      <c r="AG156" s="86"/>
      <c r="AH156" s="86" t="s">
        <v>2825</v>
      </c>
      <c r="AI156" s="86"/>
      <c r="AJ156" s="86" t="s">
        <v>2826</v>
      </c>
      <c r="AK156" s="86"/>
      <c r="AL156" s="86" t="s">
        <v>2827</v>
      </c>
      <c r="AM156" s="86"/>
      <c r="AN156" s="86" t="s">
        <v>2828</v>
      </c>
      <c r="AO156" s="86"/>
      <c r="AP156" s="86" t="s">
        <v>2829</v>
      </c>
      <c r="AQ156" s="86"/>
      <c r="AR156" s="86" t="s">
        <v>2830</v>
      </c>
      <c r="AS156" s="86"/>
      <c r="AT156" s="86" t="s">
        <v>2831</v>
      </c>
      <c r="AU156" s="86"/>
      <c r="AV156" s="86" t="s">
        <v>2832</v>
      </c>
      <c r="AW156" s="86"/>
      <c r="AX156" s="86" t="s">
        <v>2833</v>
      </c>
      <c r="AY156" s="86"/>
      <c r="AZ156" s="86" t="s">
        <v>2834</v>
      </c>
      <c r="BA156" s="86"/>
      <c r="BB156" s="86" t="s">
        <v>2835</v>
      </c>
      <c r="BC156" s="86"/>
      <c r="BD156" s="86" t="s">
        <v>2836</v>
      </c>
      <c r="BE156" s="62"/>
      <c r="BF156" s="63"/>
      <c r="BG156" s="6"/>
    </row>
    <row r="157" spans="1:237" customFormat="1" ht="13.2" x14ac:dyDescent="0.25">
      <c r="B157" s="46"/>
      <c r="C157" s="21">
        <v>2020</v>
      </c>
      <c r="D157" s="86" t="s">
        <v>2837</v>
      </c>
      <c r="E157" s="86"/>
      <c r="F157" s="86" t="s">
        <v>2838</v>
      </c>
      <c r="G157" s="86"/>
      <c r="H157" s="86" t="s">
        <v>2839</v>
      </c>
      <c r="I157" s="86"/>
      <c r="J157" s="86" t="s">
        <v>2840</v>
      </c>
      <c r="K157" s="86"/>
      <c r="L157" s="86" t="s">
        <v>2841</v>
      </c>
      <c r="M157" s="86"/>
      <c r="N157" s="86" t="s">
        <v>2842</v>
      </c>
      <c r="O157" s="86"/>
      <c r="P157" s="86" t="s">
        <v>2843</v>
      </c>
      <c r="Q157" s="86"/>
      <c r="R157" s="86" t="s">
        <v>2844</v>
      </c>
      <c r="S157" s="86"/>
      <c r="T157" s="86" t="s">
        <v>2845</v>
      </c>
      <c r="U157" s="86"/>
      <c r="V157" s="86" t="s">
        <v>2846</v>
      </c>
      <c r="W157" s="86"/>
      <c r="X157" s="86" t="s">
        <v>2847</v>
      </c>
      <c r="Y157" s="86"/>
      <c r="Z157" s="86" t="s">
        <v>2848</v>
      </c>
      <c r="AA157" s="86"/>
      <c r="AB157" s="86" t="s">
        <v>2849</v>
      </c>
      <c r="AC157" s="86"/>
      <c r="AD157" s="86" t="s">
        <v>2850</v>
      </c>
      <c r="AE157" s="86"/>
      <c r="AF157" s="86" t="s">
        <v>2851</v>
      </c>
      <c r="AG157" s="86"/>
      <c r="AH157" s="86" t="s">
        <v>2852</v>
      </c>
      <c r="AI157" s="86"/>
      <c r="AJ157" s="86" t="s">
        <v>2853</v>
      </c>
      <c r="AK157" s="86"/>
      <c r="AL157" s="86" t="s">
        <v>2854</v>
      </c>
      <c r="AM157" s="86"/>
      <c r="AN157" s="86" t="s">
        <v>2855</v>
      </c>
      <c r="AO157" s="86"/>
      <c r="AP157" s="86" t="s">
        <v>2856</v>
      </c>
      <c r="AQ157" s="86"/>
      <c r="AR157" s="86" t="s">
        <v>2857</v>
      </c>
      <c r="AS157" s="86"/>
      <c r="AT157" s="86" t="s">
        <v>2858</v>
      </c>
      <c r="AU157" s="86"/>
      <c r="AV157" s="86" t="s">
        <v>2859</v>
      </c>
      <c r="AW157" s="86"/>
      <c r="AX157" s="86" t="s">
        <v>2860</v>
      </c>
      <c r="AY157" s="86"/>
      <c r="AZ157" s="86" t="s">
        <v>2861</v>
      </c>
      <c r="BA157" s="86"/>
      <c r="BB157" s="86" t="s">
        <v>2862</v>
      </c>
      <c r="BC157" s="86"/>
      <c r="BD157" s="86" t="s">
        <v>2863</v>
      </c>
      <c r="BE157" s="62"/>
      <c r="BF157" s="63"/>
      <c r="BG157" s="6"/>
    </row>
    <row r="158" spans="1:237" s="6" customFormat="1" ht="13.2" x14ac:dyDescent="0.25">
      <c r="B158" s="46"/>
      <c r="C158" s="21">
        <v>2021</v>
      </c>
      <c r="D158" s="86" t="s">
        <v>2864</v>
      </c>
      <c r="E158" s="86"/>
      <c r="F158" s="86" t="s">
        <v>2865</v>
      </c>
      <c r="G158" s="86"/>
      <c r="H158" s="86" t="s">
        <v>2866</v>
      </c>
      <c r="I158" s="86"/>
      <c r="J158" s="86" t="s">
        <v>2867</v>
      </c>
      <c r="K158" s="86"/>
      <c r="L158" s="86" t="s">
        <v>2868</v>
      </c>
      <c r="M158" s="86"/>
      <c r="N158" s="86" t="s">
        <v>2869</v>
      </c>
      <c r="O158" s="86"/>
      <c r="P158" s="86" t="s">
        <v>2870</v>
      </c>
      <c r="Q158" s="86"/>
      <c r="R158" s="86" t="s">
        <v>2871</v>
      </c>
      <c r="S158" s="86"/>
      <c r="T158" s="86" t="s">
        <v>2872</v>
      </c>
      <c r="U158" s="86"/>
      <c r="V158" s="86" t="s">
        <v>2873</v>
      </c>
      <c r="W158" s="86"/>
      <c r="X158" s="86" t="s">
        <v>2874</v>
      </c>
      <c r="Y158" s="86"/>
      <c r="Z158" s="86" t="s">
        <v>2875</v>
      </c>
      <c r="AA158" s="86"/>
      <c r="AB158" s="86" t="s">
        <v>2876</v>
      </c>
      <c r="AC158" s="86"/>
      <c r="AD158" s="86" t="s">
        <v>2877</v>
      </c>
      <c r="AE158" s="86"/>
      <c r="AF158" s="86" t="s">
        <v>2878</v>
      </c>
      <c r="AG158" s="86"/>
      <c r="AH158" s="86" t="s">
        <v>2879</v>
      </c>
      <c r="AI158" s="86"/>
      <c r="AJ158" s="86" t="s">
        <v>2880</v>
      </c>
      <c r="AK158" s="86"/>
      <c r="AL158" s="86" t="s">
        <v>2881</v>
      </c>
      <c r="AM158" s="86"/>
      <c r="AN158" s="86" t="s">
        <v>2882</v>
      </c>
      <c r="AO158" s="86"/>
      <c r="AP158" s="86" t="s">
        <v>2883</v>
      </c>
      <c r="AQ158" s="86"/>
      <c r="AR158" s="86" t="s">
        <v>2884</v>
      </c>
      <c r="AS158" s="86"/>
      <c r="AT158" s="86" t="s">
        <v>2885</v>
      </c>
      <c r="AU158" s="86"/>
      <c r="AV158" s="86" t="s">
        <v>2886</v>
      </c>
      <c r="AW158" s="86"/>
      <c r="AX158" s="86" t="s">
        <v>2887</v>
      </c>
      <c r="AY158" s="86"/>
      <c r="AZ158" s="86" t="s">
        <v>2888</v>
      </c>
      <c r="BA158" s="86"/>
      <c r="BB158" s="86" t="s">
        <v>2889</v>
      </c>
      <c r="BC158" s="86"/>
      <c r="BD158" s="86" t="s">
        <v>2890</v>
      </c>
      <c r="BE158" s="62"/>
      <c r="BF158" s="63"/>
    </row>
    <row r="159" spans="1:237" s="4" customFormat="1" ht="13.2" x14ac:dyDescent="0.25">
      <c r="A159" s="6"/>
      <c r="B159" s="46"/>
      <c r="C159" s="22">
        <v>2022</v>
      </c>
      <c r="D159" s="86" t="s">
        <v>2891</v>
      </c>
      <c r="E159" s="86"/>
      <c r="F159" s="86" t="s">
        <v>2892</v>
      </c>
      <c r="G159" s="86"/>
      <c r="H159" s="86" t="s">
        <v>2893</v>
      </c>
      <c r="I159" s="86"/>
      <c r="J159" s="86" t="s">
        <v>2894</v>
      </c>
      <c r="K159" s="86"/>
      <c r="L159" s="86" t="s">
        <v>2895</v>
      </c>
      <c r="M159" s="86"/>
      <c r="N159" s="86" t="s">
        <v>2896</v>
      </c>
      <c r="O159" s="86"/>
      <c r="P159" s="86" t="s">
        <v>2897</v>
      </c>
      <c r="Q159" s="86"/>
      <c r="R159" s="86" t="s">
        <v>2898</v>
      </c>
      <c r="S159" s="86"/>
      <c r="T159" s="86" t="s">
        <v>2899</v>
      </c>
      <c r="U159" s="86"/>
      <c r="V159" s="86" t="s">
        <v>2900</v>
      </c>
      <c r="W159" s="86"/>
      <c r="X159" s="86" t="s">
        <v>2901</v>
      </c>
      <c r="Y159" s="86"/>
      <c r="Z159" s="86" t="s">
        <v>2902</v>
      </c>
      <c r="AA159" s="86"/>
      <c r="AB159" s="86" t="s">
        <v>2903</v>
      </c>
      <c r="AC159" s="86"/>
      <c r="AD159" s="86" t="s">
        <v>2904</v>
      </c>
      <c r="AE159" s="86"/>
      <c r="AF159" s="86" t="s">
        <v>2905</v>
      </c>
      <c r="AG159" s="86"/>
      <c r="AH159" s="86" t="s">
        <v>2906</v>
      </c>
      <c r="AI159" s="86"/>
      <c r="AJ159" s="86" t="s">
        <v>2907</v>
      </c>
      <c r="AK159" s="86"/>
      <c r="AL159" s="86" t="s">
        <v>2908</v>
      </c>
      <c r="AM159" s="86"/>
      <c r="AN159" s="86" t="s">
        <v>2909</v>
      </c>
      <c r="AO159" s="86"/>
      <c r="AP159" s="86" t="s">
        <v>2910</v>
      </c>
      <c r="AQ159" s="86"/>
      <c r="AR159" s="86" t="s">
        <v>2911</v>
      </c>
      <c r="AS159" s="86"/>
      <c r="AT159" s="86" t="s">
        <v>2912</v>
      </c>
      <c r="AU159" s="86"/>
      <c r="AV159" s="86" t="s">
        <v>2913</v>
      </c>
      <c r="AW159" s="86"/>
      <c r="AX159" s="86" t="s">
        <v>2914</v>
      </c>
      <c r="AY159" s="86"/>
      <c r="AZ159" s="86" t="s">
        <v>2915</v>
      </c>
      <c r="BA159" s="86"/>
      <c r="BB159" s="86" t="s">
        <v>2916</v>
      </c>
      <c r="BC159" s="86"/>
      <c r="BD159" s="86" t="s">
        <v>2917</v>
      </c>
      <c r="BE159" s="62"/>
      <c r="BF159" s="63"/>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row>
    <row r="160" spans="1:237" customFormat="1" ht="13.2" x14ac:dyDescent="0.25">
      <c r="B160" s="46" t="s">
        <v>8121</v>
      </c>
      <c r="C160" s="21">
        <v>2018</v>
      </c>
      <c r="D160" s="86">
        <v>27680</v>
      </c>
      <c r="E160" s="86"/>
      <c r="F160" s="86" t="s">
        <v>2918</v>
      </c>
      <c r="G160" s="86"/>
      <c r="H160" s="86" t="s">
        <v>2919</v>
      </c>
      <c r="I160" s="86"/>
      <c r="J160" s="86" t="s">
        <v>2920</v>
      </c>
      <c r="K160" s="86"/>
      <c r="L160" s="86" t="s">
        <v>2921</v>
      </c>
      <c r="M160" s="86"/>
      <c r="N160" s="86" t="s">
        <v>2922</v>
      </c>
      <c r="O160" s="86"/>
      <c r="P160" s="86" t="s">
        <v>2923</v>
      </c>
      <c r="Q160" s="86"/>
      <c r="R160" s="86" t="s">
        <v>2924</v>
      </c>
      <c r="S160" s="86"/>
      <c r="T160" s="86" t="s">
        <v>2925</v>
      </c>
      <c r="U160" s="86"/>
      <c r="V160" s="86" t="s">
        <v>2926</v>
      </c>
      <c r="W160" s="86"/>
      <c r="X160" s="86" t="s">
        <v>2927</v>
      </c>
      <c r="Y160" s="86"/>
      <c r="Z160" s="86" t="s">
        <v>2928</v>
      </c>
      <c r="AA160" s="86"/>
      <c r="AB160" s="86" t="s">
        <v>2929</v>
      </c>
      <c r="AC160" s="86"/>
      <c r="AD160" s="86" t="s">
        <v>2930</v>
      </c>
      <c r="AE160" s="86"/>
      <c r="AF160" s="86" t="s">
        <v>2931</v>
      </c>
      <c r="AG160" s="86"/>
      <c r="AH160" s="86" t="s">
        <v>2932</v>
      </c>
      <c r="AI160" s="86"/>
      <c r="AJ160" s="86" t="s">
        <v>2933</v>
      </c>
      <c r="AK160" s="86"/>
      <c r="AL160" s="86" t="s">
        <v>2934</v>
      </c>
      <c r="AM160" s="86"/>
      <c r="AN160" s="86" t="s">
        <v>2935</v>
      </c>
      <c r="AO160" s="86"/>
      <c r="AP160" s="86" t="s">
        <v>2936</v>
      </c>
      <c r="AQ160" s="86"/>
      <c r="AR160" s="86" t="s">
        <v>2937</v>
      </c>
      <c r="AS160" s="86"/>
      <c r="AT160" s="86" t="s">
        <v>2938</v>
      </c>
      <c r="AU160" s="86"/>
      <c r="AV160" s="86" t="s">
        <v>2939</v>
      </c>
      <c r="AW160" s="86"/>
      <c r="AX160" s="86" t="s">
        <v>2940</v>
      </c>
      <c r="AY160" s="86"/>
      <c r="AZ160" s="86" t="s">
        <v>2941</v>
      </c>
      <c r="BA160" s="86"/>
      <c r="BB160" s="86" t="s">
        <v>2942</v>
      </c>
      <c r="BC160" s="86"/>
      <c r="BD160" s="86" t="s">
        <v>2943</v>
      </c>
      <c r="BE160" s="62"/>
      <c r="BF160" s="63"/>
      <c r="BG160" s="6"/>
    </row>
    <row r="161" spans="1:237" customFormat="1" ht="13.2" x14ac:dyDescent="0.25">
      <c r="B161" s="46"/>
      <c r="C161" s="21">
        <v>2019</v>
      </c>
      <c r="D161" s="86">
        <v>15000</v>
      </c>
      <c r="E161" s="86"/>
      <c r="F161" s="86" t="s">
        <v>2944</v>
      </c>
      <c r="G161" s="86"/>
      <c r="H161" s="86" t="s">
        <v>2945</v>
      </c>
      <c r="I161" s="86"/>
      <c r="J161" s="86" t="s">
        <v>2946</v>
      </c>
      <c r="K161" s="86"/>
      <c r="L161" s="86" t="s">
        <v>2947</v>
      </c>
      <c r="M161" s="86"/>
      <c r="N161" s="86" t="s">
        <v>2948</v>
      </c>
      <c r="O161" s="86"/>
      <c r="P161" s="86" t="s">
        <v>2949</v>
      </c>
      <c r="Q161" s="86"/>
      <c r="R161" s="86" t="s">
        <v>2950</v>
      </c>
      <c r="S161" s="86"/>
      <c r="T161" s="86" t="s">
        <v>2951</v>
      </c>
      <c r="U161" s="86"/>
      <c r="V161" s="86" t="s">
        <v>2952</v>
      </c>
      <c r="W161" s="86"/>
      <c r="X161" s="86" t="s">
        <v>2953</v>
      </c>
      <c r="Y161" s="86"/>
      <c r="Z161" s="86" t="s">
        <v>2954</v>
      </c>
      <c r="AA161" s="86"/>
      <c r="AB161" s="86" t="s">
        <v>2955</v>
      </c>
      <c r="AC161" s="86"/>
      <c r="AD161" s="86" t="s">
        <v>2956</v>
      </c>
      <c r="AE161" s="86"/>
      <c r="AF161" s="86" t="s">
        <v>2957</v>
      </c>
      <c r="AG161" s="86"/>
      <c r="AH161" s="86" t="s">
        <v>2958</v>
      </c>
      <c r="AI161" s="86"/>
      <c r="AJ161" s="86" t="s">
        <v>2959</v>
      </c>
      <c r="AK161" s="86"/>
      <c r="AL161" s="86" t="s">
        <v>2960</v>
      </c>
      <c r="AM161" s="86"/>
      <c r="AN161" s="86" t="s">
        <v>2961</v>
      </c>
      <c r="AO161" s="86"/>
      <c r="AP161" s="86" t="s">
        <v>2962</v>
      </c>
      <c r="AQ161" s="86"/>
      <c r="AR161" s="86" t="s">
        <v>2963</v>
      </c>
      <c r="AS161" s="86"/>
      <c r="AT161" s="86" t="s">
        <v>2964</v>
      </c>
      <c r="AU161" s="86"/>
      <c r="AV161" s="86" t="s">
        <v>2965</v>
      </c>
      <c r="AW161" s="86"/>
      <c r="AX161" s="86" t="s">
        <v>2966</v>
      </c>
      <c r="AY161" s="86"/>
      <c r="AZ161" s="86" t="s">
        <v>2967</v>
      </c>
      <c r="BA161" s="86"/>
      <c r="BB161" s="86" t="s">
        <v>2968</v>
      </c>
      <c r="BC161" s="86"/>
      <c r="BD161" s="86" t="s">
        <v>2969</v>
      </c>
      <c r="BE161" s="62"/>
      <c r="BF161" s="63"/>
      <c r="BG161" s="6"/>
    </row>
    <row r="162" spans="1:237" customFormat="1" ht="13.2" x14ac:dyDescent="0.25">
      <c r="B162" s="46"/>
      <c r="C162" s="21">
        <v>2020</v>
      </c>
      <c r="D162" s="86">
        <v>15000</v>
      </c>
      <c r="E162" s="86"/>
      <c r="F162" s="86" t="s">
        <v>2970</v>
      </c>
      <c r="G162" s="86"/>
      <c r="H162" s="86" t="s">
        <v>2971</v>
      </c>
      <c r="I162" s="86"/>
      <c r="J162" s="86" t="s">
        <v>2972</v>
      </c>
      <c r="K162" s="86"/>
      <c r="L162" s="86" t="s">
        <v>2973</v>
      </c>
      <c r="M162" s="86"/>
      <c r="N162" s="86" t="s">
        <v>2974</v>
      </c>
      <c r="O162" s="86"/>
      <c r="P162" s="86" t="s">
        <v>2975</v>
      </c>
      <c r="Q162" s="86"/>
      <c r="R162" s="86" t="s">
        <v>2976</v>
      </c>
      <c r="S162" s="86"/>
      <c r="T162" s="86" t="s">
        <v>2977</v>
      </c>
      <c r="U162" s="86"/>
      <c r="V162" s="86" t="s">
        <v>2978</v>
      </c>
      <c r="W162" s="86"/>
      <c r="X162" s="86" t="s">
        <v>2979</v>
      </c>
      <c r="Y162" s="86"/>
      <c r="Z162" s="86" t="s">
        <v>2980</v>
      </c>
      <c r="AA162" s="86"/>
      <c r="AB162" s="86" t="s">
        <v>2981</v>
      </c>
      <c r="AC162" s="86"/>
      <c r="AD162" s="86" t="s">
        <v>2982</v>
      </c>
      <c r="AE162" s="86"/>
      <c r="AF162" s="86" t="s">
        <v>2983</v>
      </c>
      <c r="AG162" s="86"/>
      <c r="AH162" s="86" t="s">
        <v>2984</v>
      </c>
      <c r="AI162" s="86"/>
      <c r="AJ162" s="86" t="s">
        <v>2985</v>
      </c>
      <c r="AK162" s="86"/>
      <c r="AL162" s="86" t="s">
        <v>2986</v>
      </c>
      <c r="AM162" s="86"/>
      <c r="AN162" s="86" t="s">
        <v>2987</v>
      </c>
      <c r="AO162" s="86"/>
      <c r="AP162" s="86" t="s">
        <v>2988</v>
      </c>
      <c r="AQ162" s="86"/>
      <c r="AR162" s="86" t="s">
        <v>2989</v>
      </c>
      <c r="AS162" s="86"/>
      <c r="AT162" s="86" t="s">
        <v>2990</v>
      </c>
      <c r="AU162" s="86"/>
      <c r="AV162" s="86" t="s">
        <v>2991</v>
      </c>
      <c r="AW162" s="86"/>
      <c r="AX162" s="86" t="s">
        <v>2992</v>
      </c>
      <c r="AY162" s="86"/>
      <c r="AZ162" s="86" t="s">
        <v>2993</v>
      </c>
      <c r="BA162" s="86"/>
      <c r="BB162" s="86" t="s">
        <v>2994</v>
      </c>
      <c r="BC162" s="86"/>
      <c r="BD162" s="86" t="s">
        <v>2995</v>
      </c>
      <c r="BE162" s="62"/>
      <c r="BF162" s="63"/>
      <c r="BG162" s="6"/>
    </row>
    <row r="163" spans="1:237" s="3" customFormat="1" ht="13.2" x14ac:dyDescent="0.25">
      <c r="B163" s="46" t="s">
        <v>8122</v>
      </c>
      <c r="C163" s="21">
        <v>2019</v>
      </c>
      <c r="D163" s="86" t="s">
        <v>2996</v>
      </c>
      <c r="E163" s="86"/>
      <c r="F163" s="86" t="s">
        <v>2997</v>
      </c>
      <c r="G163" s="86"/>
      <c r="H163" s="86" t="s">
        <v>2998</v>
      </c>
      <c r="I163" s="86"/>
      <c r="J163" s="86" t="s">
        <v>2999</v>
      </c>
      <c r="K163" s="86"/>
      <c r="L163" s="86" t="s">
        <v>3000</v>
      </c>
      <c r="M163" s="86"/>
      <c r="N163" s="86" t="s">
        <v>3001</v>
      </c>
      <c r="O163" s="86"/>
      <c r="P163" s="86" t="s">
        <v>3002</v>
      </c>
      <c r="Q163" s="86"/>
      <c r="R163" s="86" t="s">
        <v>3003</v>
      </c>
      <c r="S163" s="86"/>
      <c r="T163" s="86" t="s">
        <v>3004</v>
      </c>
      <c r="U163" s="86"/>
      <c r="V163" s="86" t="s">
        <v>3005</v>
      </c>
      <c r="W163" s="86"/>
      <c r="X163" s="86" t="s">
        <v>3006</v>
      </c>
      <c r="Y163" s="86"/>
      <c r="Z163" s="86" t="s">
        <v>3007</v>
      </c>
      <c r="AA163" s="86"/>
      <c r="AB163" s="86" t="s">
        <v>3008</v>
      </c>
      <c r="AC163" s="86"/>
      <c r="AD163" s="86" t="s">
        <v>3009</v>
      </c>
      <c r="AE163" s="86"/>
      <c r="AF163" s="86" t="s">
        <v>3010</v>
      </c>
      <c r="AG163" s="86"/>
      <c r="AH163" s="86" t="s">
        <v>3011</v>
      </c>
      <c r="AI163" s="86"/>
      <c r="AJ163" s="86" t="s">
        <v>3012</v>
      </c>
      <c r="AK163" s="86"/>
      <c r="AL163" s="86" t="s">
        <v>3013</v>
      </c>
      <c r="AM163" s="86"/>
      <c r="AN163" s="86" t="s">
        <v>3014</v>
      </c>
      <c r="AO163" s="86"/>
      <c r="AP163" s="86" t="s">
        <v>3015</v>
      </c>
      <c r="AQ163" s="86"/>
      <c r="AR163" s="86" t="s">
        <v>3016</v>
      </c>
      <c r="AS163" s="86"/>
      <c r="AT163" s="86" t="s">
        <v>3017</v>
      </c>
      <c r="AU163" s="86"/>
      <c r="AV163" s="86" t="s">
        <v>3018</v>
      </c>
      <c r="AW163" s="86"/>
      <c r="AX163" s="86" t="s">
        <v>3019</v>
      </c>
      <c r="AY163" s="86"/>
      <c r="AZ163" s="86" t="s">
        <v>3020</v>
      </c>
      <c r="BA163" s="86"/>
      <c r="BB163" s="86" t="s">
        <v>3021</v>
      </c>
      <c r="BC163" s="86"/>
      <c r="BD163" s="86" t="s">
        <v>3022</v>
      </c>
      <c r="BE163" s="62"/>
      <c r="BF163" s="63"/>
      <c r="BG163" s="6"/>
    </row>
    <row r="164" spans="1:237" customFormat="1" ht="13.2" x14ac:dyDescent="0.25">
      <c r="B164" s="46" t="s">
        <v>8123</v>
      </c>
      <c r="C164" s="21">
        <v>2018</v>
      </c>
      <c r="D164" s="86" t="s">
        <v>3023</v>
      </c>
      <c r="E164" s="86"/>
      <c r="F164" s="86" t="s">
        <v>3024</v>
      </c>
      <c r="G164" s="86"/>
      <c r="H164" s="86" t="s">
        <v>3025</v>
      </c>
      <c r="I164" s="86"/>
      <c r="J164" s="86" t="s">
        <v>3026</v>
      </c>
      <c r="K164" s="86"/>
      <c r="L164" s="86" t="s">
        <v>3027</v>
      </c>
      <c r="M164" s="86"/>
      <c r="N164" s="86" t="s">
        <v>3028</v>
      </c>
      <c r="O164" s="86"/>
      <c r="P164" s="86" t="s">
        <v>3029</v>
      </c>
      <c r="Q164" s="86"/>
      <c r="R164" s="86" t="s">
        <v>3030</v>
      </c>
      <c r="S164" s="86"/>
      <c r="T164" s="86" t="s">
        <v>3031</v>
      </c>
      <c r="U164" s="86"/>
      <c r="V164" s="86" t="s">
        <v>3032</v>
      </c>
      <c r="W164" s="86"/>
      <c r="X164" s="86" t="s">
        <v>3033</v>
      </c>
      <c r="Y164" s="86"/>
      <c r="Z164" s="86" t="s">
        <v>3034</v>
      </c>
      <c r="AA164" s="86"/>
      <c r="AB164" s="86" t="s">
        <v>3035</v>
      </c>
      <c r="AC164" s="86"/>
      <c r="AD164" s="86" t="s">
        <v>3036</v>
      </c>
      <c r="AE164" s="86"/>
      <c r="AF164" s="86" t="s">
        <v>3037</v>
      </c>
      <c r="AG164" s="86"/>
      <c r="AH164" s="86" t="s">
        <v>3038</v>
      </c>
      <c r="AI164" s="86"/>
      <c r="AJ164" s="86" t="s">
        <v>3039</v>
      </c>
      <c r="AK164" s="86"/>
      <c r="AL164" s="86" t="s">
        <v>3040</v>
      </c>
      <c r="AM164" s="86"/>
      <c r="AN164" s="86" t="s">
        <v>3041</v>
      </c>
      <c r="AO164" s="86"/>
      <c r="AP164" s="86">
        <v>11048</v>
      </c>
      <c r="AQ164" s="86"/>
      <c r="AR164" s="86" t="s">
        <v>3042</v>
      </c>
      <c r="AS164" s="86"/>
      <c r="AT164" s="86">
        <v>926</v>
      </c>
      <c r="AU164" s="86"/>
      <c r="AV164" s="86" t="s">
        <v>3043</v>
      </c>
      <c r="AW164" s="86"/>
      <c r="AX164" s="86" t="s">
        <v>3044</v>
      </c>
      <c r="AY164" s="86"/>
      <c r="AZ164" s="86" t="s">
        <v>3045</v>
      </c>
      <c r="BA164" s="86"/>
      <c r="BB164" s="86" t="s">
        <v>3046</v>
      </c>
      <c r="BC164" s="86"/>
      <c r="BD164" s="86" t="s">
        <v>3047</v>
      </c>
      <c r="BE164" s="62"/>
      <c r="BF164" s="63"/>
      <c r="BG164" s="6"/>
    </row>
    <row r="165" spans="1:237" customFormat="1" ht="13.2" x14ac:dyDescent="0.25">
      <c r="B165" s="46"/>
      <c r="C165" s="21">
        <v>2020</v>
      </c>
      <c r="D165" s="86" t="s">
        <v>3048</v>
      </c>
      <c r="E165" s="86"/>
      <c r="F165" s="86" t="s">
        <v>3049</v>
      </c>
      <c r="G165" s="86"/>
      <c r="H165" s="86" t="s">
        <v>3050</v>
      </c>
      <c r="I165" s="86"/>
      <c r="J165" s="86" t="s">
        <v>3051</v>
      </c>
      <c r="K165" s="86"/>
      <c r="L165" s="86" t="s">
        <v>3052</v>
      </c>
      <c r="M165" s="101"/>
      <c r="N165" s="86" t="s">
        <v>3053</v>
      </c>
      <c r="O165" s="86"/>
      <c r="P165" s="86" t="s">
        <v>3054</v>
      </c>
      <c r="Q165" s="86"/>
      <c r="R165" s="86" t="s">
        <v>3055</v>
      </c>
      <c r="S165" s="86"/>
      <c r="T165" s="86" t="s">
        <v>3056</v>
      </c>
      <c r="U165" s="86"/>
      <c r="V165" s="86" t="s">
        <v>3057</v>
      </c>
      <c r="W165" s="86"/>
      <c r="X165" s="86" t="s">
        <v>3058</v>
      </c>
      <c r="Y165" s="86"/>
      <c r="Z165" s="86" t="s">
        <v>3059</v>
      </c>
      <c r="AA165" s="86"/>
      <c r="AB165" s="86" t="s">
        <v>3060</v>
      </c>
      <c r="AC165" s="86"/>
      <c r="AD165" s="86" t="s">
        <v>3061</v>
      </c>
      <c r="AE165" s="86"/>
      <c r="AF165" s="86" t="s">
        <v>3062</v>
      </c>
      <c r="AG165" s="86"/>
      <c r="AH165" s="86" t="s">
        <v>3063</v>
      </c>
      <c r="AI165" s="86"/>
      <c r="AJ165" s="86" t="s">
        <v>3064</v>
      </c>
      <c r="AK165" s="86"/>
      <c r="AL165" s="86" t="s">
        <v>3065</v>
      </c>
      <c r="AM165" s="86"/>
      <c r="AN165" s="86" t="s">
        <v>3066</v>
      </c>
      <c r="AO165" s="86"/>
      <c r="AP165" s="86" t="s">
        <v>3067</v>
      </c>
      <c r="AQ165" s="86"/>
      <c r="AR165" s="86" t="s">
        <v>3068</v>
      </c>
      <c r="AS165" s="86"/>
      <c r="AT165" s="86">
        <v>120</v>
      </c>
      <c r="AU165" s="86"/>
      <c r="AV165" s="86" t="s">
        <v>3069</v>
      </c>
      <c r="AW165" s="86"/>
      <c r="AX165" s="86" t="s">
        <v>3070</v>
      </c>
      <c r="AY165" s="86"/>
      <c r="AZ165" s="86" t="s">
        <v>3071</v>
      </c>
      <c r="BA165" s="86"/>
      <c r="BB165" s="86" t="s">
        <v>3072</v>
      </c>
      <c r="BC165" s="86"/>
      <c r="BD165" s="86" t="s">
        <v>3073</v>
      </c>
      <c r="BE165" s="62"/>
      <c r="BF165" s="63"/>
      <c r="BG165" s="6"/>
    </row>
    <row r="166" spans="1:237" customFormat="1" ht="13.2" x14ac:dyDescent="0.25">
      <c r="B166" s="46" t="s">
        <v>8124</v>
      </c>
      <c r="C166" s="21">
        <v>2020</v>
      </c>
      <c r="D166" s="86" t="s">
        <v>3074</v>
      </c>
      <c r="E166" s="86"/>
      <c r="F166" s="86" t="s">
        <v>3075</v>
      </c>
      <c r="G166" s="86"/>
      <c r="H166" s="86" t="s">
        <v>3076</v>
      </c>
      <c r="I166" s="86"/>
      <c r="J166" s="86" t="s">
        <v>3077</v>
      </c>
      <c r="K166" s="86"/>
      <c r="L166" s="86" t="s">
        <v>3078</v>
      </c>
      <c r="M166" s="86"/>
      <c r="N166" s="86" t="s">
        <v>3079</v>
      </c>
      <c r="O166" s="86"/>
      <c r="P166" s="86" t="s">
        <v>3080</v>
      </c>
      <c r="Q166" s="86"/>
      <c r="R166" s="86" t="s">
        <v>3081</v>
      </c>
      <c r="S166" s="86"/>
      <c r="T166" s="86" t="s">
        <v>3082</v>
      </c>
      <c r="U166" s="86"/>
      <c r="V166" s="86" t="s">
        <v>3083</v>
      </c>
      <c r="W166" s="86"/>
      <c r="X166" s="86" t="s">
        <v>3084</v>
      </c>
      <c r="Y166" s="86"/>
      <c r="Z166" s="86" t="s">
        <v>3085</v>
      </c>
      <c r="AA166" s="86"/>
      <c r="AB166" s="86" t="s">
        <v>3086</v>
      </c>
      <c r="AC166" s="86"/>
      <c r="AD166" s="86" t="s">
        <v>3087</v>
      </c>
      <c r="AE166" s="86"/>
      <c r="AF166" s="86" t="s">
        <v>3088</v>
      </c>
      <c r="AG166" s="86"/>
      <c r="AH166" s="86" t="s">
        <v>3089</v>
      </c>
      <c r="AI166" s="86"/>
      <c r="AJ166" s="86" t="s">
        <v>3090</v>
      </c>
      <c r="AK166" s="86"/>
      <c r="AL166" s="86" t="s">
        <v>3091</v>
      </c>
      <c r="AM166" s="86"/>
      <c r="AN166" s="86" t="s">
        <v>3092</v>
      </c>
      <c r="AO166" s="86"/>
      <c r="AP166" s="86" t="s">
        <v>3093</v>
      </c>
      <c r="AQ166" s="86"/>
      <c r="AR166" s="86" t="s">
        <v>3094</v>
      </c>
      <c r="AS166" s="86"/>
      <c r="AT166" s="86" t="s">
        <v>3095</v>
      </c>
      <c r="AU166" s="86"/>
      <c r="AV166" s="86" t="s">
        <v>3096</v>
      </c>
      <c r="AW166" s="86"/>
      <c r="AX166" s="86" t="s">
        <v>3097</v>
      </c>
      <c r="AY166" s="86"/>
      <c r="AZ166" s="86" t="s">
        <v>3098</v>
      </c>
      <c r="BA166" s="86"/>
      <c r="BB166" s="86" t="s">
        <v>3099</v>
      </c>
      <c r="BC166" s="86"/>
      <c r="BD166" s="86" t="s">
        <v>3100</v>
      </c>
      <c r="BE166" s="62"/>
      <c r="BF166" s="63"/>
      <c r="BG166" s="6"/>
    </row>
    <row r="167" spans="1:237" customFormat="1" ht="13.2" x14ac:dyDescent="0.25">
      <c r="B167" s="46" t="s">
        <v>8125</v>
      </c>
      <c r="C167" s="21">
        <v>2019</v>
      </c>
      <c r="D167" s="86">
        <v>95</v>
      </c>
      <c r="E167" s="86"/>
      <c r="F167" s="86" t="s">
        <v>3101</v>
      </c>
      <c r="G167" s="86"/>
      <c r="H167" s="86" t="s">
        <v>3102</v>
      </c>
      <c r="I167" s="86"/>
      <c r="J167" s="86" t="s">
        <v>3103</v>
      </c>
      <c r="K167" s="86"/>
      <c r="L167" s="86" t="s">
        <v>3104</v>
      </c>
      <c r="M167" s="86"/>
      <c r="N167" s="86" t="s">
        <v>3105</v>
      </c>
      <c r="O167" s="86"/>
      <c r="P167" s="86" t="s">
        <v>3106</v>
      </c>
      <c r="Q167" s="86"/>
      <c r="R167" s="86" t="s">
        <v>3107</v>
      </c>
      <c r="S167" s="86"/>
      <c r="T167" s="86" t="s">
        <v>3108</v>
      </c>
      <c r="U167" s="86"/>
      <c r="V167" s="86" t="s">
        <v>3109</v>
      </c>
      <c r="W167" s="86"/>
      <c r="X167" s="86" t="s">
        <v>3110</v>
      </c>
      <c r="Y167" s="86"/>
      <c r="Z167" s="86" t="s">
        <v>3111</v>
      </c>
      <c r="AA167" s="86"/>
      <c r="AB167" s="86" t="s">
        <v>3112</v>
      </c>
      <c r="AC167" s="86"/>
      <c r="AD167" s="86" t="s">
        <v>3113</v>
      </c>
      <c r="AE167" s="86"/>
      <c r="AF167" s="86" t="s">
        <v>3114</v>
      </c>
      <c r="AG167" s="86"/>
      <c r="AH167" s="86" t="s">
        <v>3115</v>
      </c>
      <c r="AI167" s="86"/>
      <c r="AJ167" s="86" t="s">
        <v>3116</v>
      </c>
      <c r="AK167" s="86"/>
      <c r="AL167" s="86" t="s">
        <v>3117</v>
      </c>
      <c r="AM167" s="86"/>
      <c r="AN167" s="86" t="s">
        <v>3118</v>
      </c>
      <c r="AO167" s="86"/>
      <c r="AP167" s="86" t="s">
        <v>3119</v>
      </c>
      <c r="AQ167" s="86"/>
      <c r="AR167" s="86" t="s">
        <v>3120</v>
      </c>
      <c r="AS167" s="86"/>
      <c r="AT167" s="86" t="s">
        <v>3121</v>
      </c>
      <c r="AU167" s="86"/>
      <c r="AV167" s="86" t="s">
        <v>3122</v>
      </c>
      <c r="AW167" s="86"/>
      <c r="AX167" s="86" t="s">
        <v>3123</v>
      </c>
      <c r="AY167" s="86"/>
      <c r="AZ167" s="86" t="s">
        <v>3124</v>
      </c>
      <c r="BA167" s="86"/>
      <c r="BB167" s="86" t="s">
        <v>3125</v>
      </c>
      <c r="BC167" s="86"/>
      <c r="BD167" s="86" t="s">
        <v>3126</v>
      </c>
      <c r="BE167" s="62"/>
      <c r="BF167" s="63"/>
      <c r="BG167" s="6"/>
    </row>
    <row r="168" spans="1:237" customFormat="1" ht="13.2" x14ac:dyDescent="0.25">
      <c r="B168" s="46" t="s">
        <v>8126</v>
      </c>
      <c r="C168" s="21">
        <v>2018</v>
      </c>
      <c r="D168" s="86">
        <v>2</v>
      </c>
      <c r="E168" s="86"/>
      <c r="F168" s="86" t="s">
        <v>3127</v>
      </c>
      <c r="G168" s="86"/>
      <c r="H168" s="86" t="s">
        <v>3128</v>
      </c>
      <c r="I168" s="86"/>
      <c r="J168" s="86" t="s">
        <v>3129</v>
      </c>
      <c r="K168" s="86"/>
      <c r="L168" s="86" t="s">
        <v>3130</v>
      </c>
      <c r="M168" s="86"/>
      <c r="N168" s="86" t="s">
        <v>3131</v>
      </c>
      <c r="O168" s="86"/>
      <c r="P168" s="86" t="s">
        <v>3132</v>
      </c>
      <c r="Q168" s="86"/>
      <c r="R168" s="86" t="s">
        <v>3133</v>
      </c>
      <c r="S168" s="86"/>
      <c r="T168" s="86" t="s">
        <v>3134</v>
      </c>
      <c r="U168" s="86"/>
      <c r="V168" s="86" t="s">
        <v>3135</v>
      </c>
      <c r="W168" s="86"/>
      <c r="X168" s="86" t="s">
        <v>3136</v>
      </c>
      <c r="Y168" s="86"/>
      <c r="Z168" s="86" t="s">
        <v>3137</v>
      </c>
      <c r="AA168" s="86"/>
      <c r="AB168" s="86" t="s">
        <v>3138</v>
      </c>
      <c r="AC168" s="86"/>
      <c r="AD168" s="86" t="s">
        <v>3139</v>
      </c>
      <c r="AE168" s="86"/>
      <c r="AF168" s="86" t="s">
        <v>3140</v>
      </c>
      <c r="AG168" s="86"/>
      <c r="AH168" s="86" t="s">
        <v>3141</v>
      </c>
      <c r="AI168" s="86"/>
      <c r="AJ168" s="86" t="s">
        <v>3142</v>
      </c>
      <c r="AK168" s="86"/>
      <c r="AL168" s="86" t="s">
        <v>3143</v>
      </c>
      <c r="AM168" s="86"/>
      <c r="AN168" s="86" t="s">
        <v>3144</v>
      </c>
      <c r="AO168" s="86"/>
      <c r="AP168" s="86" t="s">
        <v>3145</v>
      </c>
      <c r="AQ168" s="86"/>
      <c r="AR168" s="86" t="s">
        <v>3146</v>
      </c>
      <c r="AS168" s="86"/>
      <c r="AT168" s="86" t="s">
        <v>3147</v>
      </c>
      <c r="AU168" s="86"/>
      <c r="AV168" s="86" t="s">
        <v>3148</v>
      </c>
      <c r="AW168" s="86"/>
      <c r="AX168" s="86" t="s">
        <v>3149</v>
      </c>
      <c r="AY168" s="86"/>
      <c r="AZ168" s="86" t="s">
        <v>3150</v>
      </c>
      <c r="BA168" s="86"/>
      <c r="BB168" s="86" t="s">
        <v>3151</v>
      </c>
      <c r="BC168" s="86"/>
      <c r="BD168" s="86" t="s">
        <v>3152</v>
      </c>
      <c r="BE168" s="62"/>
      <c r="BF168" s="63"/>
      <c r="BG168" s="6"/>
    </row>
    <row r="169" spans="1:237" s="6" customFormat="1" ht="13.2" x14ac:dyDescent="0.25">
      <c r="B169" s="46"/>
      <c r="C169" s="21">
        <v>2021</v>
      </c>
      <c r="D169" s="86" t="s">
        <v>3153</v>
      </c>
      <c r="E169" s="86"/>
      <c r="F169" s="86" t="s">
        <v>3154</v>
      </c>
      <c r="G169" s="86"/>
      <c r="H169" s="86" t="s">
        <v>3155</v>
      </c>
      <c r="I169" s="86"/>
      <c r="J169" s="86" t="s">
        <v>3156</v>
      </c>
      <c r="K169" s="86"/>
      <c r="L169" s="86" t="s">
        <v>3157</v>
      </c>
      <c r="M169" s="86"/>
      <c r="N169" s="86" t="s">
        <v>3158</v>
      </c>
      <c r="O169" s="86"/>
      <c r="P169" s="86" t="s">
        <v>3159</v>
      </c>
      <c r="Q169" s="86"/>
      <c r="R169" s="86" t="s">
        <v>3160</v>
      </c>
      <c r="S169" s="86"/>
      <c r="T169" s="86" t="s">
        <v>3161</v>
      </c>
      <c r="U169" s="86"/>
      <c r="V169" s="86" t="s">
        <v>3162</v>
      </c>
      <c r="W169" s="86"/>
      <c r="X169" s="86" t="s">
        <v>3163</v>
      </c>
      <c r="Y169" s="86"/>
      <c r="Z169" s="86" t="s">
        <v>3164</v>
      </c>
      <c r="AA169" s="86"/>
      <c r="AB169" s="86" t="s">
        <v>3165</v>
      </c>
      <c r="AC169" s="86"/>
      <c r="AD169" s="86" t="s">
        <v>3166</v>
      </c>
      <c r="AE169" s="86"/>
      <c r="AF169" s="86" t="s">
        <v>3167</v>
      </c>
      <c r="AG169" s="86"/>
      <c r="AH169" s="86" t="s">
        <v>3168</v>
      </c>
      <c r="AI169" s="86"/>
      <c r="AJ169" s="86" t="s">
        <v>3169</v>
      </c>
      <c r="AK169" s="86"/>
      <c r="AL169" s="86" t="s">
        <v>3170</v>
      </c>
      <c r="AM169" s="86"/>
      <c r="AN169" s="86" t="s">
        <v>3171</v>
      </c>
      <c r="AO169" s="86"/>
      <c r="AP169" s="86" t="s">
        <v>3172</v>
      </c>
      <c r="AQ169" s="86"/>
      <c r="AR169" s="86" t="s">
        <v>3173</v>
      </c>
      <c r="AS169" s="86"/>
      <c r="AT169" s="86">
        <v>25</v>
      </c>
      <c r="AU169" s="86"/>
      <c r="AV169" s="86" t="s">
        <v>3174</v>
      </c>
      <c r="AW169" s="86"/>
      <c r="AX169" s="86" t="s">
        <v>3175</v>
      </c>
      <c r="AY169" s="86"/>
      <c r="AZ169" s="86" t="s">
        <v>3176</v>
      </c>
      <c r="BA169" s="86"/>
      <c r="BB169" s="86" t="s">
        <v>3177</v>
      </c>
      <c r="BC169" s="86"/>
      <c r="BD169" s="86" t="s">
        <v>3178</v>
      </c>
      <c r="BE169" s="62"/>
      <c r="BF169" s="63"/>
    </row>
    <row r="170" spans="1:237" customFormat="1" ht="13.2" x14ac:dyDescent="0.25">
      <c r="B170" s="46" t="s">
        <v>8127</v>
      </c>
      <c r="C170" s="21">
        <v>2018</v>
      </c>
      <c r="D170" s="86">
        <v>19803</v>
      </c>
      <c r="E170" s="86"/>
      <c r="F170" s="86" t="s">
        <v>3179</v>
      </c>
      <c r="G170" s="86"/>
      <c r="H170" s="86" t="s">
        <v>3180</v>
      </c>
      <c r="I170" s="86"/>
      <c r="J170" s="86" t="s">
        <v>3181</v>
      </c>
      <c r="K170" s="86"/>
      <c r="L170" s="86" t="s">
        <v>3182</v>
      </c>
      <c r="M170" s="86"/>
      <c r="N170" s="86" t="s">
        <v>3183</v>
      </c>
      <c r="O170" s="86"/>
      <c r="P170" s="86" t="s">
        <v>3184</v>
      </c>
      <c r="Q170" s="86"/>
      <c r="R170" s="86" t="s">
        <v>3185</v>
      </c>
      <c r="S170" s="86"/>
      <c r="T170" s="86" t="s">
        <v>3186</v>
      </c>
      <c r="U170" s="86"/>
      <c r="V170" s="86" t="s">
        <v>3187</v>
      </c>
      <c r="W170" s="86"/>
      <c r="X170" s="86" t="s">
        <v>3188</v>
      </c>
      <c r="Y170" s="86"/>
      <c r="Z170" s="86" t="s">
        <v>3189</v>
      </c>
      <c r="AA170" s="86"/>
      <c r="AB170" s="86" t="s">
        <v>3190</v>
      </c>
      <c r="AC170" s="86"/>
      <c r="AD170" s="86" t="s">
        <v>3191</v>
      </c>
      <c r="AE170" s="86"/>
      <c r="AF170" s="86" t="s">
        <v>3192</v>
      </c>
      <c r="AG170" s="86"/>
      <c r="AH170" s="86" t="s">
        <v>3193</v>
      </c>
      <c r="AI170" s="86"/>
      <c r="AJ170" s="86" t="s">
        <v>3194</v>
      </c>
      <c r="AK170" s="86"/>
      <c r="AL170" s="86" t="s">
        <v>3195</v>
      </c>
      <c r="AM170" s="86"/>
      <c r="AN170" s="86" t="s">
        <v>3196</v>
      </c>
      <c r="AO170" s="86"/>
      <c r="AP170" s="86" t="s">
        <v>3197</v>
      </c>
      <c r="AQ170" s="86"/>
      <c r="AR170" s="86" t="s">
        <v>3198</v>
      </c>
      <c r="AS170" s="86"/>
      <c r="AT170" s="86" t="s">
        <v>3199</v>
      </c>
      <c r="AU170" s="86"/>
      <c r="AV170" s="86" t="s">
        <v>3200</v>
      </c>
      <c r="AW170" s="86"/>
      <c r="AX170" s="86" t="s">
        <v>3201</v>
      </c>
      <c r="AY170" s="86"/>
      <c r="AZ170" s="86" t="s">
        <v>3202</v>
      </c>
      <c r="BA170" s="86"/>
      <c r="BB170" s="86" t="s">
        <v>3203</v>
      </c>
      <c r="BC170" s="86"/>
      <c r="BD170" s="86" t="s">
        <v>3204</v>
      </c>
      <c r="BE170" s="62"/>
      <c r="BF170" s="63"/>
      <c r="BG170" s="6"/>
    </row>
    <row r="171" spans="1:237" customFormat="1" ht="13.2" x14ac:dyDescent="0.25">
      <c r="B171" s="46"/>
      <c r="C171" s="21">
        <v>2019</v>
      </c>
      <c r="D171" s="86">
        <v>19060</v>
      </c>
      <c r="E171" s="86"/>
      <c r="F171" s="86" t="s">
        <v>3205</v>
      </c>
      <c r="G171" s="86"/>
      <c r="H171" s="86" t="s">
        <v>3206</v>
      </c>
      <c r="I171" s="86"/>
      <c r="J171" s="86" t="s">
        <v>3207</v>
      </c>
      <c r="K171" s="86"/>
      <c r="L171" s="86">
        <v>80</v>
      </c>
      <c r="M171" s="86"/>
      <c r="N171" s="86" t="s">
        <v>3208</v>
      </c>
      <c r="O171" s="86"/>
      <c r="P171" s="86" t="s">
        <v>3209</v>
      </c>
      <c r="Q171" s="86"/>
      <c r="R171" s="86" t="s">
        <v>3210</v>
      </c>
      <c r="S171" s="86"/>
      <c r="T171" s="86" t="s">
        <v>3211</v>
      </c>
      <c r="U171" s="86"/>
      <c r="V171" s="86" t="s">
        <v>3212</v>
      </c>
      <c r="W171" s="86"/>
      <c r="X171" s="86" t="s">
        <v>3213</v>
      </c>
      <c r="Y171" s="86"/>
      <c r="Z171" s="86" t="s">
        <v>3214</v>
      </c>
      <c r="AA171" s="86"/>
      <c r="AB171" s="86" t="s">
        <v>3215</v>
      </c>
      <c r="AC171" s="86"/>
      <c r="AD171" s="86" t="s">
        <v>3216</v>
      </c>
      <c r="AE171" s="86"/>
      <c r="AF171" s="86" t="s">
        <v>3217</v>
      </c>
      <c r="AG171" s="86"/>
      <c r="AH171" s="86" t="s">
        <v>3218</v>
      </c>
      <c r="AI171" s="86"/>
      <c r="AJ171" s="86" t="s">
        <v>3219</v>
      </c>
      <c r="AK171" s="86"/>
      <c r="AL171" s="86" t="s">
        <v>3220</v>
      </c>
      <c r="AM171" s="86"/>
      <c r="AN171" s="86" t="s">
        <v>3221</v>
      </c>
      <c r="AO171" s="86"/>
      <c r="AP171" s="86" t="s">
        <v>3222</v>
      </c>
      <c r="AQ171" s="86"/>
      <c r="AR171" s="86" t="s">
        <v>3223</v>
      </c>
      <c r="AS171" s="86"/>
      <c r="AT171" s="86" t="s">
        <v>3224</v>
      </c>
      <c r="AU171" s="86"/>
      <c r="AV171" s="86" t="s">
        <v>3225</v>
      </c>
      <c r="AW171" s="86"/>
      <c r="AX171" s="86">
        <v>4850</v>
      </c>
      <c r="AY171" s="86"/>
      <c r="AZ171" s="86" t="s">
        <v>3226</v>
      </c>
      <c r="BA171" s="86"/>
      <c r="BB171" s="86" t="s">
        <v>3227</v>
      </c>
      <c r="BC171" s="86"/>
      <c r="BD171" s="86" t="s">
        <v>3228</v>
      </c>
      <c r="BE171" s="62"/>
      <c r="BF171" s="63"/>
      <c r="BG171" s="6"/>
    </row>
    <row r="172" spans="1:237" customFormat="1" ht="13.2" x14ac:dyDescent="0.25">
      <c r="B172" s="46"/>
      <c r="C172" s="21">
        <v>2020</v>
      </c>
      <c r="D172" s="86">
        <v>8768</v>
      </c>
      <c r="E172" s="86"/>
      <c r="F172" s="86" t="s">
        <v>3229</v>
      </c>
      <c r="G172" s="86"/>
      <c r="H172" s="86" t="s">
        <v>3230</v>
      </c>
      <c r="I172" s="86"/>
      <c r="J172" s="86" t="s">
        <v>3231</v>
      </c>
      <c r="K172" s="86"/>
      <c r="L172" s="86"/>
      <c r="M172" s="86"/>
      <c r="N172" s="86" t="s">
        <v>3232</v>
      </c>
      <c r="O172" s="86"/>
      <c r="P172" s="86" t="s">
        <v>3233</v>
      </c>
      <c r="Q172" s="86"/>
      <c r="R172" s="86" t="s">
        <v>3234</v>
      </c>
      <c r="S172" s="86"/>
      <c r="T172" s="86" t="s">
        <v>3235</v>
      </c>
      <c r="U172" s="86"/>
      <c r="V172" s="86" t="s">
        <v>3236</v>
      </c>
      <c r="W172" s="86"/>
      <c r="X172" s="86" t="s">
        <v>3237</v>
      </c>
      <c r="Y172" s="86"/>
      <c r="Z172" s="86" t="s">
        <v>3238</v>
      </c>
      <c r="AA172" s="86"/>
      <c r="AB172" s="86"/>
      <c r="AC172" s="86"/>
      <c r="AD172" s="86" t="s">
        <v>3239</v>
      </c>
      <c r="AE172" s="86"/>
      <c r="AF172" s="86" t="s">
        <v>3240</v>
      </c>
      <c r="AG172" s="86"/>
      <c r="AH172" s="86" t="s">
        <v>3241</v>
      </c>
      <c r="AI172" s="86"/>
      <c r="AJ172" s="86" t="s">
        <v>3242</v>
      </c>
      <c r="AK172" s="86"/>
      <c r="AL172" s="86" t="s">
        <v>3243</v>
      </c>
      <c r="AM172" s="86"/>
      <c r="AN172" s="86" t="s">
        <v>3244</v>
      </c>
      <c r="AO172" s="86"/>
      <c r="AP172" s="86" t="s">
        <v>3245</v>
      </c>
      <c r="AQ172" s="86"/>
      <c r="AR172" s="86" t="s">
        <v>3246</v>
      </c>
      <c r="AS172" s="86"/>
      <c r="AT172" s="86" t="s">
        <v>3247</v>
      </c>
      <c r="AU172" s="86"/>
      <c r="AV172" s="86"/>
      <c r="AW172" s="86"/>
      <c r="AX172" s="86" t="s">
        <v>3248</v>
      </c>
      <c r="AY172" s="86"/>
      <c r="AZ172" s="86" t="s">
        <v>3249</v>
      </c>
      <c r="BA172" s="86"/>
      <c r="BB172" s="86" t="s">
        <v>3250</v>
      </c>
      <c r="BC172" s="86"/>
      <c r="BD172" s="86" t="s">
        <v>3251</v>
      </c>
      <c r="BE172" s="62"/>
      <c r="BF172" s="63"/>
      <c r="BG172" s="6"/>
    </row>
    <row r="173" spans="1:237" s="2" customFormat="1" ht="13.2" x14ac:dyDescent="0.25">
      <c r="A173"/>
      <c r="B173" s="46"/>
      <c r="C173" s="22">
        <v>2022</v>
      </c>
      <c r="D173" s="86">
        <v>10003</v>
      </c>
      <c r="E173" s="86"/>
      <c r="F173" s="86" t="s">
        <v>3252</v>
      </c>
      <c r="G173" s="86"/>
      <c r="H173" s="86" t="s">
        <v>3253</v>
      </c>
      <c r="I173" s="86"/>
      <c r="J173" s="86" t="s">
        <v>3254</v>
      </c>
      <c r="K173" s="86"/>
      <c r="L173" s="86" t="s">
        <v>3255</v>
      </c>
      <c r="M173" s="86"/>
      <c r="N173" s="86" t="s">
        <v>3256</v>
      </c>
      <c r="O173" s="86"/>
      <c r="P173" s="86" t="s">
        <v>3257</v>
      </c>
      <c r="Q173" s="86"/>
      <c r="R173" s="86" t="s">
        <v>3258</v>
      </c>
      <c r="S173" s="86"/>
      <c r="T173" s="86" t="s">
        <v>3259</v>
      </c>
      <c r="U173" s="86"/>
      <c r="V173" s="86" t="s">
        <v>3260</v>
      </c>
      <c r="W173" s="86"/>
      <c r="X173" s="86" t="s">
        <v>3261</v>
      </c>
      <c r="Y173" s="86"/>
      <c r="Z173" s="86" t="s">
        <v>3262</v>
      </c>
      <c r="AA173" s="86"/>
      <c r="AB173" s="86" t="s">
        <v>3263</v>
      </c>
      <c r="AC173" s="86"/>
      <c r="AD173" s="86" t="s">
        <v>3264</v>
      </c>
      <c r="AE173" s="86"/>
      <c r="AF173" s="86" t="s">
        <v>3265</v>
      </c>
      <c r="AG173" s="86"/>
      <c r="AH173" s="86" t="s">
        <v>3266</v>
      </c>
      <c r="AI173" s="86"/>
      <c r="AJ173" s="86" t="s">
        <v>3267</v>
      </c>
      <c r="AK173" s="86"/>
      <c r="AL173" s="86" t="s">
        <v>3268</v>
      </c>
      <c r="AM173" s="86"/>
      <c r="AN173" s="86" t="s">
        <v>3269</v>
      </c>
      <c r="AO173" s="86"/>
      <c r="AP173" s="86" t="s">
        <v>3270</v>
      </c>
      <c r="AQ173" s="86"/>
      <c r="AR173" s="86" t="s">
        <v>3271</v>
      </c>
      <c r="AS173" s="86"/>
      <c r="AT173" s="86" t="s">
        <v>3272</v>
      </c>
      <c r="AU173" s="86"/>
      <c r="AV173" s="86" t="s">
        <v>3273</v>
      </c>
      <c r="AW173" s="86"/>
      <c r="AX173" s="86" t="s">
        <v>3274</v>
      </c>
      <c r="AY173" s="86"/>
      <c r="AZ173" s="86" t="s">
        <v>3275</v>
      </c>
      <c r="BA173" s="86"/>
      <c r="BB173" s="86" t="s">
        <v>3276</v>
      </c>
      <c r="BC173" s="86"/>
      <c r="BD173" s="86" t="s">
        <v>3277</v>
      </c>
      <c r="BE173" s="62"/>
      <c r="BF173" s="63"/>
      <c r="BG173" s="6"/>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row>
    <row r="174" spans="1:237" customFormat="1" ht="13.2" x14ac:dyDescent="0.25">
      <c r="B174" s="46" t="s">
        <v>8128</v>
      </c>
      <c r="C174" s="21">
        <v>2018</v>
      </c>
      <c r="D174" s="86">
        <v>266</v>
      </c>
      <c r="E174" s="86"/>
      <c r="F174" s="86" t="s">
        <v>3278</v>
      </c>
      <c r="G174" s="86"/>
      <c r="H174" s="86" t="s">
        <v>3279</v>
      </c>
      <c r="I174" s="86"/>
      <c r="J174" s="86" t="s">
        <v>3280</v>
      </c>
      <c r="K174" s="86"/>
      <c r="L174" s="86" t="s">
        <v>3281</v>
      </c>
      <c r="M174" s="86"/>
      <c r="N174" s="86" t="s">
        <v>3282</v>
      </c>
      <c r="O174" s="86"/>
      <c r="P174" s="86" t="s">
        <v>3283</v>
      </c>
      <c r="Q174" s="86"/>
      <c r="R174" s="86" t="s">
        <v>3284</v>
      </c>
      <c r="S174" s="86"/>
      <c r="T174" s="86" t="s">
        <v>3285</v>
      </c>
      <c r="U174" s="86"/>
      <c r="V174" s="86" t="s">
        <v>3286</v>
      </c>
      <c r="W174" s="86"/>
      <c r="X174" s="86" t="s">
        <v>3287</v>
      </c>
      <c r="Y174" s="86"/>
      <c r="Z174" s="86" t="s">
        <v>3288</v>
      </c>
      <c r="AA174" s="86"/>
      <c r="AB174" s="86" t="s">
        <v>3289</v>
      </c>
      <c r="AC174" s="86"/>
      <c r="AD174" s="86" t="s">
        <v>3290</v>
      </c>
      <c r="AE174" s="86"/>
      <c r="AF174" s="86" t="s">
        <v>3291</v>
      </c>
      <c r="AG174" s="86"/>
      <c r="AH174" s="86" t="s">
        <v>3292</v>
      </c>
      <c r="AI174" s="86"/>
      <c r="AJ174" s="86" t="s">
        <v>3293</v>
      </c>
      <c r="AK174" s="86"/>
      <c r="AL174" s="86" t="s">
        <v>3294</v>
      </c>
      <c r="AM174" s="86"/>
      <c r="AN174" s="86" t="s">
        <v>3295</v>
      </c>
      <c r="AO174" s="86"/>
      <c r="AP174" s="86" t="s">
        <v>3296</v>
      </c>
      <c r="AQ174" s="86"/>
      <c r="AR174" s="86" t="s">
        <v>3297</v>
      </c>
      <c r="AS174" s="86"/>
      <c r="AT174" s="86" t="s">
        <v>3298</v>
      </c>
      <c r="AU174" s="86"/>
      <c r="AV174" s="86" t="s">
        <v>3299</v>
      </c>
      <c r="AW174" s="86"/>
      <c r="AX174" s="86" t="s">
        <v>3300</v>
      </c>
      <c r="AY174" s="86"/>
      <c r="AZ174" s="86" t="s">
        <v>3301</v>
      </c>
      <c r="BA174" s="86"/>
      <c r="BB174" s="86" t="s">
        <v>3302</v>
      </c>
      <c r="BC174" s="86"/>
      <c r="BD174" s="86" t="s">
        <v>3303</v>
      </c>
      <c r="BE174" s="62"/>
      <c r="BF174" s="63"/>
      <c r="BG174" s="6"/>
    </row>
    <row r="175" spans="1:237" customFormat="1" ht="13.2" x14ac:dyDescent="0.25">
      <c r="B175" s="46"/>
      <c r="C175" s="21">
        <v>2019</v>
      </c>
      <c r="D175" s="86">
        <v>49</v>
      </c>
      <c r="E175" s="86"/>
      <c r="F175" s="86" t="s">
        <v>3304</v>
      </c>
      <c r="G175" s="86"/>
      <c r="H175" s="86" t="s">
        <v>3305</v>
      </c>
      <c r="I175" s="86"/>
      <c r="J175" s="86" t="s">
        <v>3306</v>
      </c>
      <c r="K175" s="86"/>
      <c r="L175" s="86" t="s">
        <v>3307</v>
      </c>
      <c r="M175" s="86"/>
      <c r="N175" s="86" t="s">
        <v>3308</v>
      </c>
      <c r="O175" s="86"/>
      <c r="P175" s="86" t="s">
        <v>3309</v>
      </c>
      <c r="Q175" s="86"/>
      <c r="R175" s="86" t="s">
        <v>3310</v>
      </c>
      <c r="S175" s="86"/>
      <c r="T175" s="86" t="s">
        <v>3311</v>
      </c>
      <c r="U175" s="86"/>
      <c r="V175" s="86" t="s">
        <v>3312</v>
      </c>
      <c r="W175" s="86"/>
      <c r="X175" s="86" t="s">
        <v>3313</v>
      </c>
      <c r="Y175" s="86"/>
      <c r="Z175" s="86" t="s">
        <v>3314</v>
      </c>
      <c r="AA175" s="86"/>
      <c r="AB175" s="86" t="s">
        <v>3315</v>
      </c>
      <c r="AC175" s="86"/>
      <c r="AD175" s="86" t="s">
        <v>3316</v>
      </c>
      <c r="AE175" s="86"/>
      <c r="AF175" s="86" t="s">
        <v>3317</v>
      </c>
      <c r="AG175" s="86"/>
      <c r="AH175" s="86" t="s">
        <v>3318</v>
      </c>
      <c r="AI175" s="86"/>
      <c r="AJ175" s="86" t="s">
        <v>3319</v>
      </c>
      <c r="AK175" s="86"/>
      <c r="AL175" s="86" t="s">
        <v>3320</v>
      </c>
      <c r="AM175" s="86"/>
      <c r="AN175" s="86" t="s">
        <v>3321</v>
      </c>
      <c r="AO175" s="86"/>
      <c r="AP175" s="86" t="s">
        <v>3322</v>
      </c>
      <c r="AQ175" s="86"/>
      <c r="AR175" s="86" t="s">
        <v>3323</v>
      </c>
      <c r="AS175" s="86"/>
      <c r="AT175" s="86" t="s">
        <v>3324</v>
      </c>
      <c r="AU175" s="86"/>
      <c r="AV175" s="86" t="s">
        <v>3325</v>
      </c>
      <c r="AW175" s="86"/>
      <c r="AX175" s="86" t="s">
        <v>3326</v>
      </c>
      <c r="AY175" s="86"/>
      <c r="AZ175" s="86" t="s">
        <v>3327</v>
      </c>
      <c r="BA175" s="86"/>
      <c r="BB175" s="86" t="s">
        <v>3328</v>
      </c>
      <c r="BC175" s="86"/>
      <c r="BD175" s="86" t="s">
        <v>3329</v>
      </c>
      <c r="BE175" s="62"/>
      <c r="BF175" s="63"/>
      <c r="BG175" s="6"/>
    </row>
    <row r="176" spans="1:237" customFormat="1" ht="13.2" x14ac:dyDescent="0.25">
      <c r="B176" s="46" t="s">
        <v>8129</v>
      </c>
      <c r="C176" s="21">
        <v>2018</v>
      </c>
      <c r="D176" s="86">
        <v>38569</v>
      </c>
      <c r="E176" s="86"/>
      <c r="F176" s="86" t="s">
        <v>3330</v>
      </c>
      <c r="G176" s="86"/>
      <c r="H176" s="86" t="s">
        <v>3331</v>
      </c>
      <c r="I176" s="86"/>
      <c r="J176" s="86" t="s">
        <v>3332</v>
      </c>
      <c r="K176" s="86"/>
      <c r="L176" s="86" t="s">
        <v>3333</v>
      </c>
      <c r="M176" s="101"/>
      <c r="N176" s="86" t="s">
        <v>3334</v>
      </c>
      <c r="O176" s="86"/>
      <c r="P176" s="86" t="s">
        <v>3335</v>
      </c>
      <c r="Q176" s="86"/>
      <c r="R176" s="86" t="s">
        <v>3336</v>
      </c>
      <c r="S176" s="86"/>
      <c r="T176" s="86" t="s">
        <v>3337</v>
      </c>
      <c r="U176" s="86"/>
      <c r="V176" s="86" t="s">
        <v>3338</v>
      </c>
      <c r="W176" s="86"/>
      <c r="X176" s="86" t="s">
        <v>3339</v>
      </c>
      <c r="Y176" s="86"/>
      <c r="Z176" s="86" t="s">
        <v>3340</v>
      </c>
      <c r="AA176" s="86"/>
      <c r="AB176" s="86" t="s">
        <v>3341</v>
      </c>
      <c r="AC176" s="86"/>
      <c r="AD176" s="86" t="s">
        <v>3342</v>
      </c>
      <c r="AE176" s="86"/>
      <c r="AF176" s="86" t="s">
        <v>3343</v>
      </c>
      <c r="AG176" s="86"/>
      <c r="AH176" s="86" t="s">
        <v>3344</v>
      </c>
      <c r="AI176" s="86"/>
      <c r="AJ176" s="86" t="s">
        <v>3345</v>
      </c>
      <c r="AK176" s="86"/>
      <c r="AL176" s="86" t="s">
        <v>3346</v>
      </c>
      <c r="AM176" s="86"/>
      <c r="AN176" s="86" t="s">
        <v>3347</v>
      </c>
      <c r="AO176" s="86"/>
      <c r="AP176" s="86" t="s">
        <v>3348</v>
      </c>
      <c r="AQ176" s="86"/>
      <c r="AR176" s="86" t="s">
        <v>3349</v>
      </c>
      <c r="AS176" s="86"/>
      <c r="AT176" s="86" t="s">
        <v>3350</v>
      </c>
      <c r="AU176" s="86"/>
      <c r="AV176" s="86" t="s">
        <v>3351</v>
      </c>
      <c r="AW176" s="86"/>
      <c r="AX176" s="86" t="s">
        <v>3352</v>
      </c>
      <c r="AY176" s="86"/>
      <c r="AZ176" s="86" t="s">
        <v>3353</v>
      </c>
      <c r="BA176" s="86"/>
      <c r="BB176" s="86" t="s">
        <v>3354</v>
      </c>
      <c r="BC176" s="86"/>
      <c r="BD176" s="86" t="s">
        <v>3355</v>
      </c>
      <c r="BE176" s="62"/>
      <c r="BF176" s="63"/>
      <c r="BG176" s="6"/>
    </row>
    <row r="177" spans="1:237" customFormat="1" ht="13.2" x14ac:dyDescent="0.25">
      <c r="B177" s="46"/>
      <c r="C177" s="21">
        <v>2019</v>
      </c>
      <c r="D177" s="86">
        <v>803</v>
      </c>
      <c r="E177" s="86"/>
      <c r="F177" s="86" t="s">
        <v>3356</v>
      </c>
      <c r="G177" s="86"/>
      <c r="H177" s="86" t="s">
        <v>3357</v>
      </c>
      <c r="I177" s="86"/>
      <c r="J177" s="86" t="s">
        <v>3358</v>
      </c>
      <c r="K177" s="86"/>
      <c r="L177" s="86" t="s">
        <v>3359</v>
      </c>
      <c r="M177" s="86"/>
      <c r="N177" s="86" t="s">
        <v>3360</v>
      </c>
      <c r="O177" s="86"/>
      <c r="P177" s="86" t="s">
        <v>3361</v>
      </c>
      <c r="Q177" s="86"/>
      <c r="R177" s="86" t="s">
        <v>3362</v>
      </c>
      <c r="S177" s="86"/>
      <c r="T177" s="86" t="s">
        <v>3363</v>
      </c>
      <c r="U177" s="86"/>
      <c r="V177" s="86" t="s">
        <v>3364</v>
      </c>
      <c r="W177" s="86"/>
      <c r="X177" s="86" t="s">
        <v>3365</v>
      </c>
      <c r="Y177" s="86"/>
      <c r="Z177" s="86" t="s">
        <v>3366</v>
      </c>
      <c r="AA177" s="86"/>
      <c r="AB177" s="86" t="s">
        <v>3367</v>
      </c>
      <c r="AC177" s="86"/>
      <c r="AD177" s="86" t="s">
        <v>3368</v>
      </c>
      <c r="AE177" s="86"/>
      <c r="AF177" s="86" t="s">
        <v>3369</v>
      </c>
      <c r="AG177" s="86"/>
      <c r="AH177" s="86" t="s">
        <v>3370</v>
      </c>
      <c r="AI177" s="86"/>
      <c r="AJ177" s="86" t="s">
        <v>3371</v>
      </c>
      <c r="AK177" s="86"/>
      <c r="AL177" s="86" t="s">
        <v>3372</v>
      </c>
      <c r="AM177" s="86"/>
      <c r="AN177" s="86" t="s">
        <v>3373</v>
      </c>
      <c r="AO177" s="86"/>
      <c r="AP177" s="86" t="s">
        <v>3374</v>
      </c>
      <c r="AQ177" s="86"/>
      <c r="AR177" s="86" t="s">
        <v>3375</v>
      </c>
      <c r="AS177" s="86"/>
      <c r="AT177" s="86" t="s">
        <v>3376</v>
      </c>
      <c r="AU177" s="86"/>
      <c r="AV177" s="86" t="s">
        <v>3377</v>
      </c>
      <c r="AW177" s="86"/>
      <c r="AX177" s="86" t="s">
        <v>3378</v>
      </c>
      <c r="AY177" s="86"/>
      <c r="AZ177" s="86" t="s">
        <v>3379</v>
      </c>
      <c r="BA177" s="86"/>
      <c r="BB177" s="86" t="s">
        <v>3380</v>
      </c>
      <c r="BC177" s="86"/>
      <c r="BD177" s="86" t="s">
        <v>3381</v>
      </c>
      <c r="BE177" s="62"/>
      <c r="BF177" s="63"/>
      <c r="BG177" s="6"/>
    </row>
    <row r="178" spans="1:237" customFormat="1" ht="13.2" x14ac:dyDescent="0.25">
      <c r="B178" s="46"/>
      <c r="C178" s="21">
        <v>2020</v>
      </c>
      <c r="D178" s="86">
        <v>12136</v>
      </c>
      <c r="E178" s="86"/>
      <c r="F178" s="86" t="s">
        <v>3382</v>
      </c>
      <c r="G178" s="86"/>
      <c r="H178" s="86" t="s">
        <v>3383</v>
      </c>
      <c r="I178" s="86"/>
      <c r="J178" s="86" t="s">
        <v>3384</v>
      </c>
      <c r="K178" s="86"/>
      <c r="L178" s="86">
        <v>7</v>
      </c>
      <c r="M178" s="86"/>
      <c r="N178" s="86" t="s">
        <v>3385</v>
      </c>
      <c r="O178" s="86"/>
      <c r="P178" s="86">
        <v>1</v>
      </c>
      <c r="Q178" s="86"/>
      <c r="R178" s="86">
        <v>1</v>
      </c>
      <c r="S178" s="86"/>
      <c r="T178" s="86" t="s">
        <v>3386</v>
      </c>
      <c r="U178" s="86"/>
      <c r="V178" s="86">
        <v>7</v>
      </c>
      <c r="W178" s="86"/>
      <c r="X178" s="86"/>
      <c r="Y178" s="86"/>
      <c r="Z178" s="86">
        <v>2</v>
      </c>
      <c r="AA178" s="86"/>
      <c r="AB178" s="86" t="s">
        <v>3387</v>
      </c>
      <c r="AC178" s="86"/>
      <c r="AD178" s="86" t="s">
        <v>3388</v>
      </c>
      <c r="AE178" s="86"/>
      <c r="AF178" s="86" t="s">
        <v>3389</v>
      </c>
      <c r="AG178" s="86"/>
      <c r="AH178" s="86" t="s">
        <v>3390</v>
      </c>
      <c r="AI178" s="86"/>
      <c r="AJ178" s="86" t="s">
        <v>3391</v>
      </c>
      <c r="AK178" s="86"/>
      <c r="AL178" s="86" t="s">
        <v>3392</v>
      </c>
      <c r="AM178" s="86"/>
      <c r="AN178" s="86" t="s">
        <v>3393</v>
      </c>
      <c r="AO178" s="86"/>
      <c r="AP178" s="86" t="s">
        <v>3394</v>
      </c>
      <c r="AQ178" s="86"/>
      <c r="AR178" s="86" t="s">
        <v>3395</v>
      </c>
      <c r="AS178" s="86"/>
      <c r="AT178" s="86">
        <v>6</v>
      </c>
      <c r="AU178" s="86"/>
      <c r="AV178" s="86" t="s">
        <v>3396</v>
      </c>
      <c r="AW178" s="86"/>
      <c r="AX178" s="86" t="s">
        <v>3397</v>
      </c>
      <c r="AY178" s="86"/>
      <c r="AZ178" s="86" t="s">
        <v>3398</v>
      </c>
      <c r="BA178" s="86"/>
      <c r="BB178" s="86" t="s">
        <v>3399</v>
      </c>
      <c r="BC178" s="86"/>
      <c r="BD178" s="86" t="s">
        <v>3400</v>
      </c>
      <c r="BE178" s="62"/>
      <c r="BF178" s="63"/>
      <c r="BG178" s="6"/>
    </row>
    <row r="179" spans="1:237" s="6" customFormat="1" ht="13.2" x14ac:dyDescent="0.25">
      <c r="B179" s="46"/>
      <c r="C179" s="21">
        <v>2021</v>
      </c>
      <c r="D179" s="86">
        <v>36253</v>
      </c>
      <c r="E179" s="86"/>
      <c r="F179" s="86" t="s">
        <v>3401</v>
      </c>
      <c r="G179" s="86"/>
      <c r="H179" s="86" t="s">
        <v>3402</v>
      </c>
      <c r="I179" s="86"/>
      <c r="J179" s="86" t="s">
        <v>3403</v>
      </c>
      <c r="K179" s="86"/>
      <c r="L179" s="86">
        <v>2</v>
      </c>
      <c r="M179" s="86"/>
      <c r="N179" s="86" t="s">
        <v>3404</v>
      </c>
      <c r="O179" s="86"/>
      <c r="P179" s="86" t="s">
        <v>3405</v>
      </c>
      <c r="Q179" s="86"/>
      <c r="R179" s="86" t="s">
        <v>3406</v>
      </c>
      <c r="S179" s="86"/>
      <c r="T179" s="86" t="s">
        <v>3407</v>
      </c>
      <c r="U179" s="86"/>
      <c r="V179" s="86" t="s">
        <v>3408</v>
      </c>
      <c r="W179" s="86"/>
      <c r="X179" s="86" t="s">
        <v>3409</v>
      </c>
      <c r="Y179" s="86"/>
      <c r="Z179" s="86" t="s">
        <v>3410</v>
      </c>
      <c r="AA179" s="86"/>
      <c r="AB179" s="86" t="s">
        <v>3411</v>
      </c>
      <c r="AC179" s="86"/>
      <c r="AD179" s="86" t="s">
        <v>3412</v>
      </c>
      <c r="AE179" s="86"/>
      <c r="AF179" s="86" t="s">
        <v>3413</v>
      </c>
      <c r="AG179" s="86"/>
      <c r="AH179" s="86" t="s">
        <v>3414</v>
      </c>
      <c r="AI179" s="86"/>
      <c r="AJ179" s="86" t="s">
        <v>3415</v>
      </c>
      <c r="AK179" s="86"/>
      <c r="AL179" s="86" t="s">
        <v>3416</v>
      </c>
      <c r="AM179" s="86"/>
      <c r="AN179" s="86" t="s">
        <v>3417</v>
      </c>
      <c r="AO179" s="86"/>
      <c r="AP179" s="86" t="s">
        <v>3418</v>
      </c>
      <c r="AQ179" s="86"/>
      <c r="AR179" s="86" t="s">
        <v>3419</v>
      </c>
      <c r="AS179" s="86"/>
      <c r="AT179" s="86">
        <v>4236</v>
      </c>
      <c r="AU179" s="86"/>
      <c r="AV179" s="86" t="s">
        <v>3420</v>
      </c>
      <c r="AW179" s="86"/>
      <c r="AX179" s="86" t="s">
        <v>3421</v>
      </c>
      <c r="AY179" s="86"/>
      <c r="AZ179" s="86" t="s">
        <v>3422</v>
      </c>
      <c r="BA179" s="86"/>
      <c r="BB179" s="86" t="s">
        <v>3423</v>
      </c>
      <c r="BC179" s="86"/>
      <c r="BD179" s="86" t="s">
        <v>3424</v>
      </c>
      <c r="BE179" s="62"/>
      <c r="BF179" s="63"/>
    </row>
    <row r="180" spans="1:237" s="4" customFormat="1" ht="13.2" x14ac:dyDescent="0.25">
      <c r="A180" s="6"/>
      <c r="B180" s="46"/>
      <c r="C180" s="22">
        <v>2022</v>
      </c>
      <c r="D180" s="86">
        <v>14478</v>
      </c>
      <c r="E180" s="86"/>
      <c r="F180" s="86" t="s">
        <v>3425</v>
      </c>
      <c r="G180" s="86"/>
      <c r="H180" s="86" t="s">
        <v>3426</v>
      </c>
      <c r="I180" s="86"/>
      <c r="J180" s="86" t="s">
        <v>3427</v>
      </c>
      <c r="K180" s="86"/>
      <c r="L180" s="86">
        <v>41</v>
      </c>
      <c r="M180" s="86"/>
      <c r="N180" s="86" t="s">
        <v>3428</v>
      </c>
      <c r="O180" s="86"/>
      <c r="P180" s="86" t="s">
        <v>3429</v>
      </c>
      <c r="Q180" s="86"/>
      <c r="R180" s="86" t="s">
        <v>3430</v>
      </c>
      <c r="S180" s="86"/>
      <c r="T180" s="86" t="s">
        <v>3431</v>
      </c>
      <c r="U180" s="86"/>
      <c r="V180" s="86" t="s">
        <v>3432</v>
      </c>
      <c r="W180" s="86"/>
      <c r="X180" s="86" t="s">
        <v>3433</v>
      </c>
      <c r="Y180" s="86"/>
      <c r="Z180" s="86" t="s">
        <v>3434</v>
      </c>
      <c r="AA180" s="86"/>
      <c r="AB180" s="86" t="s">
        <v>3435</v>
      </c>
      <c r="AC180" s="86"/>
      <c r="AD180" s="86" t="s">
        <v>3436</v>
      </c>
      <c r="AE180" s="86"/>
      <c r="AF180" s="86" t="s">
        <v>3437</v>
      </c>
      <c r="AG180" s="86"/>
      <c r="AH180" s="86" t="s">
        <v>3438</v>
      </c>
      <c r="AI180" s="86"/>
      <c r="AJ180" s="86" t="s">
        <v>3439</v>
      </c>
      <c r="AK180" s="86"/>
      <c r="AL180" s="86" t="s">
        <v>3440</v>
      </c>
      <c r="AM180" s="86"/>
      <c r="AN180" s="86" t="s">
        <v>3441</v>
      </c>
      <c r="AO180" s="86"/>
      <c r="AP180" s="86" t="s">
        <v>3442</v>
      </c>
      <c r="AQ180" s="86"/>
      <c r="AR180" s="86" t="s">
        <v>3443</v>
      </c>
      <c r="AS180" s="86"/>
      <c r="AT180" s="86" t="s">
        <v>3444</v>
      </c>
      <c r="AU180" s="86"/>
      <c r="AV180" s="86" t="s">
        <v>3445</v>
      </c>
      <c r="AW180" s="86"/>
      <c r="AX180" s="86" t="s">
        <v>3446</v>
      </c>
      <c r="AY180" s="86"/>
      <c r="AZ180" s="86" t="s">
        <v>3447</v>
      </c>
      <c r="BA180" s="86"/>
      <c r="BB180" s="86" t="s">
        <v>3448</v>
      </c>
      <c r="BC180" s="86"/>
      <c r="BD180" s="86" t="s">
        <v>3449</v>
      </c>
      <c r="BE180" s="62"/>
      <c r="BF180" s="63"/>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row>
    <row r="181" spans="1:237" customFormat="1" ht="13.2" x14ac:dyDescent="0.25">
      <c r="B181" s="46" t="s">
        <v>8130</v>
      </c>
      <c r="C181" s="21">
        <v>2018</v>
      </c>
      <c r="D181" s="86" t="s">
        <v>3450</v>
      </c>
      <c r="E181" s="86"/>
      <c r="F181" s="86" t="s">
        <v>3451</v>
      </c>
      <c r="G181" s="86"/>
      <c r="H181" s="86" t="s">
        <v>3452</v>
      </c>
      <c r="I181" s="86"/>
      <c r="J181" s="86" t="s">
        <v>3453</v>
      </c>
      <c r="K181" s="86"/>
      <c r="L181" s="86" t="s">
        <v>3454</v>
      </c>
      <c r="M181" s="86"/>
      <c r="N181" s="86" t="s">
        <v>3455</v>
      </c>
      <c r="O181" s="86"/>
      <c r="P181" s="86" t="s">
        <v>3456</v>
      </c>
      <c r="Q181" s="86"/>
      <c r="R181" s="86" t="s">
        <v>3457</v>
      </c>
      <c r="S181" s="86"/>
      <c r="T181" s="86" t="s">
        <v>3458</v>
      </c>
      <c r="U181" s="86"/>
      <c r="V181" s="86" t="s">
        <v>3459</v>
      </c>
      <c r="W181" s="86"/>
      <c r="X181" s="86" t="s">
        <v>3460</v>
      </c>
      <c r="Y181" s="86"/>
      <c r="Z181" s="86" t="s">
        <v>3461</v>
      </c>
      <c r="AA181" s="86"/>
      <c r="AB181" s="86" t="s">
        <v>3462</v>
      </c>
      <c r="AC181" s="86"/>
      <c r="AD181" s="86" t="s">
        <v>3463</v>
      </c>
      <c r="AE181" s="86"/>
      <c r="AF181" s="86" t="s">
        <v>3464</v>
      </c>
      <c r="AG181" s="86"/>
      <c r="AH181" s="86" t="s">
        <v>3465</v>
      </c>
      <c r="AI181" s="86"/>
      <c r="AJ181" s="86" t="s">
        <v>3466</v>
      </c>
      <c r="AK181" s="86"/>
      <c r="AL181" s="86" t="s">
        <v>3467</v>
      </c>
      <c r="AM181" s="86"/>
      <c r="AN181" s="86" t="s">
        <v>3468</v>
      </c>
      <c r="AO181" s="86"/>
      <c r="AP181" s="86" t="s">
        <v>3469</v>
      </c>
      <c r="AQ181" s="86"/>
      <c r="AR181" s="86" t="s">
        <v>3470</v>
      </c>
      <c r="AS181" s="86"/>
      <c r="AT181" s="86" t="s">
        <v>3471</v>
      </c>
      <c r="AU181" s="86"/>
      <c r="AV181" s="86" t="s">
        <v>3472</v>
      </c>
      <c r="AW181" s="86"/>
      <c r="AX181" s="86" t="s">
        <v>3473</v>
      </c>
      <c r="AY181" s="86"/>
      <c r="AZ181" s="86" t="s">
        <v>3474</v>
      </c>
      <c r="BA181" s="86"/>
      <c r="BB181" s="86" t="s">
        <v>3475</v>
      </c>
      <c r="BC181" s="86"/>
      <c r="BD181" s="86" t="s">
        <v>3476</v>
      </c>
      <c r="BE181" s="62"/>
      <c r="BF181" s="63"/>
      <c r="BG181" s="6"/>
    </row>
    <row r="182" spans="1:237" customFormat="1" ht="13.2" x14ac:dyDescent="0.25">
      <c r="B182" s="46"/>
      <c r="C182" s="21">
        <v>2020</v>
      </c>
      <c r="D182" s="86">
        <v>13300</v>
      </c>
      <c r="E182" s="86"/>
      <c r="F182" s="86" t="s">
        <v>3477</v>
      </c>
      <c r="G182" s="86"/>
      <c r="H182" s="86" t="s">
        <v>3478</v>
      </c>
      <c r="I182" s="86"/>
      <c r="J182" s="86" t="s">
        <v>3479</v>
      </c>
      <c r="K182" s="86"/>
      <c r="L182" s="86" t="s">
        <v>3480</v>
      </c>
      <c r="M182" s="86"/>
      <c r="N182" s="86" t="s">
        <v>3481</v>
      </c>
      <c r="O182" s="86"/>
      <c r="P182" s="86" t="s">
        <v>3482</v>
      </c>
      <c r="Q182" s="86"/>
      <c r="R182" s="86" t="s">
        <v>3483</v>
      </c>
      <c r="S182" s="86"/>
      <c r="T182" s="86" t="s">
        <v>3484</v>
      </c>
      <c r="U182" s="86"/>
      <c r="V182" s="86" t="s">
        <v>3485</v>
      </c>
      <c r="W182" s="86"/>
      <c r="X182" s="86" t="s">
        <v>3486</v>
      </c>
      <c r="Y182" s="86"/>
      <c r="Z182" s="86" t="s">
        <v>3487</v>
      </c>
      <c r="AA182" s="86"/>
      <c r="AB182" s="86" t="s">
        <v>3488</v>
      </c>
      <c r="AC182" s="86"/>
      <c r="AD182" s="86" t="s">
        <v>3489</v>
      </c>
      <c r="AE182" s="86"/>
      <c r="AF182" s="86" t="s">
        <v>3490</v>
      </c>
      <c r="AG182" s="86"/>
      <c r="AH182" s="86" t="s">
        <v>3491</v>
      </c>
      <c r="AI182" s="86"/>
      <c r="AJ182" s="86" t="s">
        <v>3492</v>
      </c>
      <c r="AK182" s="86"/>
      <c r="AL182" s="86" t="s">
        <v>3493</v>
      </c>
      <c r="AM182" s="86"/>
      <c r="AN182" s="86" t="s">
        <v>3494</v>
      </c>
      <c r="AO182" s="86"/>
      <c r="AP182" s="86" t="s">
        <v>3495</v>
      </c>
      <c r="AQ182" s="86"/>
      <c r="AR182" s="86" t="s">
        <v>3496</v>
      </c>
      <c r="AS182" s="86"/>
      <c r="AT182" s="86" t="s">
        <v>3497</v>
      </c>
      <c r="AU182" s="86"/>
      <c r="AV182" s="86" t="s">
        <v>3498</v>
      </c>
      <c r="AW182" s="86"/>
      <c r="AX182" s="86" t="s">
        <v>3499</v>
      </c>
      <c r="AY182" s="86"/>
      <c r="AZ182" s="86" t="s">
        <v>3500</v>
      </c>
      <c r="BA182" s="86"/>
      <c r="BB182" s="86" t="s">
        <v>3501</v>
      </c>
      <c r="BC182" s="86"/>
      <c r="BD182" s="86" t="s">
        <v>3502</v>
      </c>
      <c r="BE182" s="62"/>
      <c r="BF182" s="63"/>
      <c r="BG182" s="6"/>
    </row>
    <row r="183" spans="1:237" s="2" customFormat="1" ht="13.2" x14ac:dyDescent="0.25">
      <c r="A183"/>
      <c r="B183" s="46"/>
      <c r="C183" s="22">
        <v>2022</v>
      </c>
      <c r="D183" s="86" t="s">
        <v>3503</v>
      </c>
      <c r="E183" s="86"/>
      <c r="F183" s="86" t="s">
        <v>3504</v>
      </c>
      <c r="G183" s="86"/>
      <c r="H183" s="86" t="s">
        <v>3505</v>
      </c>
      <c r="I183" s="86"/>
      <c r="J183" s="86" t="s">
        <v>3506</v>
      </c>
      <c r="K183" s="86"/>
      <c r="L183" s="86" t="s">
        <v>3507</v>
      </c>
      <c r="M183" s="86"/>
      <c r="N183" s="86" t="s">
        <v>3508</v>
      </c>
      <c r="O183" s="86"/>
      <c r="P183" s="86" t="s">
        <v>3509</v>
      </c>
      <c r="Q183" s="86"/>
      <c r="R183" s="86" t="s">
        <v>3510</v>
      </c>
      <c r="S183" s="86"/>
      <c r="T183" s="86" t="s">
        <v>3511</v>
      </c>
      <c r="U183" s="86"/>
      <c r="V183" s="86" t="s">
        <v>3512</v>
      </c>
      <c r="W183" s="86"/>
      <c r="X183" s="86" t="s">
        <v>3513</v>
      </c>
      <c r="Y183" s="86"/>
      <c r="Z183" s="86" t="s">
        <v>3514</v>
      </c>
      <c r="AA183" s="86"/>
      <c r="AB183" s="86" t="s">
        <v>3515</v>
      </c>
      <c r="AC183" s="86"/>
      <c r="AD183" s="86" t="s">
        <v>3516</v>
      </c>
      <c r="AE183" s="86"/>
      <c r="AF183" s="86" t="s">
        <v>3517</v>
      </c>
      <c r="AG183" s="86"/>
      <c r="AH183" s="86" t="s">
        <v>3518</v>
      </c>
      <c r="AI183" s="86"/>
      <c r="AJ183" s="86" t="s">
        <v>3519</v>
      </c>
      <c r="AK183" s="86"/>
      <c r="AL183" s="86" t="s">
        <v>3520</v>
      </c>
      <c r="AM183" s="86"/>
      <c r="AN183" s="86" t="s">
        <v>3521</v>
      </c>
      <c r="AO183" s="86"/>
      <c r="AP183" s="86" t="s">
        <v>3522</v>
      </c>
      <c r="AQ183" s="86"/>
      <c r="AR183" s="86" t="s">
        <v>3523</v>
      </c>
      <c r="AS183" s="86"/>
      <c r="AT183" s="86" t="s">
        <v>3524</v>
      </c>
      <c r="AU183" s="86"/>
      <c r="AV183" s="86" t="s">
        <v>3525</v>
      </c>
      <c r="AW183" s="86"/>
      <c r="AX183" s="86" t="s">
        <v>3526</v>
      </c>
      <c r="AY183" s="86"/>
      <c r="AZ183" s="86" t="s">
        <v>3527</v>
      </c>
      <c r="BA183" s="86"/>
      <c r="BB183" s="86">
        <v>310</v>
      </c>
      <c r="BC183" s="86"/>
      <c r="BD183" s="86" t="s">
        <v>3528</v>
      </c>
      <c r="BE183" s="62"/>
      <c r="BF183" s="63"/>
      <c r="BG183" s="6"/>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row>
    <row r="184" spans="1:237" customFormat="1" ht="13.2" x14ac:dyDescent="0.25">
      <c r="B184" s="46" t="s">
        <v>8131</v>
      </c>
      <c r="C184" s="21">
        <v>2018</v>
      </c>
      <c r="D184" s="86" t="s">
        <v>3529</v>
      </c>
      <c r="E184" s="86"/>
      <c r="F184" s="86" t="s">
        <v>3530</v>
      </c>
      <c r="G184" s="86"/>
      <c r="H184" s="86" t="s">
        <v>3531</v>
      </c>
      <c r="I184" s="86"/>
      <c r="J184" s="86" t="s">
        <v>3532</v>
      </c>
      <c r="K184" s="86"/>
      <c r="L184" s="86" t="s">
        <v>3533</v>
      </c>
      <c r="M184" s="86"/>
      <c r="N184" s="86" t="s">
        <v>3534</v>
      </c>
      <c r="O184" s="86"/>
      <c r="P184" s="86" t="s">
        <v>3535</v>
      </c>
      <c r="Q184" s="86"/>
      <c r="R184" s="86" t="s">
        <v>3536</v>
      </c>
      <c r="S184" s="86"/>
      <c r="T184" s="86" t="s">
        <v>3537</v>
      </c>
      <c r="U184" s="86"/>
      <c r="V184" s="86" t="s">
        <v>3538</v>
      </c>
      <c r="W184" s="86"/>
      <c r="X184" s="86" t="s">
        <v>3539</v>
      </c>
      <c r="Y184" s="86"/>
      <c r="Z184" s="86" t="s">
        <v>3540</v>
      </c>
      <c r="AA184" s="86"/>
      <c r="AB184" s="86" t="s">
        <v>3541</v>
      </c>
      <c r="AC184" s="86"/>
      <c r="AD184" s="86" t="s">
        <v>3542</v>
      </c>
      <c r="AE184" s="86"/>
      <c r="AF184" s="86" t="s">
        <v>3543</v>
      </c>
      <c r="AG184" s="86"/>
      <c r="AH184" s="86" t="s">
        <v>3544</v>
      </c>
      <c r="AI184" s="86"/>
      <c r="AJ184" s="86" t="s">
        <v>3545</v>
      </c>
      <c r="AK184" s="86"/>
      <c r="AL184" s="86" t="s">
        <v>3546</v>
      </c>
      <c r="AM184" s="86"/>
      <c r="AN184" s="86" t="s">
        <v>3547</v>
      </c>
      <c r="AO184" s="86"/>
      <c r="AP184" s="86" t="s">
        <v>3548</v>
      </c>
      <c r="AQ184" s="86"/>
      <c r="AR184" s="86" t="s">
        <v>3549</v>
      </c>
      <c r="AS184" s="86"/>
      <c r="AT184" s="86" t="s">
        <v>3550</v>
      </c>
      <c r="AU184" s="86"/>
      <c r="AV184" s="86" t="s">
        <v>3551</v>
      </c>
      <c r="AW184" s="86"/>
      <c r="AX184" s="86" t="s">
        <v>3552</v>
      </c>
      <c r="AY184" s="86"/>
      <c r="AZ184" s="86" t="s">
        <v>3553</v>
      </c>
      <c r="BA184" s="86"/>
      <c r="BB184" s="86" t="s">
        <v>3554</v>
      </c>
      <c r="BC184" s="86"/>
      <c r="BD184" s="86" t="s">
        <v>3555</v>
      </c>
      <c r="BE184" s="62"/>
      <c r="BF184" s="63"/>
      <c r="BG184" s="6"/>
    </row>
    <row r="185" spans="1:237" customFormat="1" ht="13.2" x14ac:dyDescent="0.25">
      <c r="B185" s="46"/>
      <c r="C185" s="21">
        <v>2019</v>
      </c>
      <c r="D185" s="86" t="s">
        <v>3556</v>
      </c>
      <c r="E185" s="86"/>
      <c r="F185" s="86" t="s">
        <v>3557</v>
      </c>
      <c r="G185" s="86"/>
      <c r="H185" s="86" t="s">
        <v>3558</v>
      </c>
      <c r="I185" s="86"/>
      <c r="J185" s="86" t="s">
        <v>3559</v>
      </c>
      <c r="K185" s="86"/>
      <c r="L185" s="86" t="s">
        <v>3560</v>
      </c>
      <c r="M185" s="86"/>
      <c r="N185" s="86" t="s">
        <v>3561</v>
      </c>
      <c r="O185" s="86"/>
      <c r="P185" s="86" t="s">
        <v>3562</v>
      </c>
      <c r="Q185" s="86"/>
      <c r="R185" s="86" t="s">
        <v>3563</v>
      </c>
      <c r="S185" s="86"/>
      <c r="T185" s="86" t="s">
        <v>3564</v>
      </c>
      <c r="U185" s="86"/>
      <c r="V185" s="86" t="s">
        <v>3565</v>
      </c>
      <c r="W185" s="86"/>
      <c r="X185" s="86" t="s">
        <v>3566</v>
      </c>
      <c r="Y185" s="86"/>
      <c r="Z185" s="86" t="s">
        <v>3567</v>
      </c>
      <c r="AA185" s="86"/>
      <c r="AB185" s="86" t="s">
        <v>3568</v>
      </c>
      <c r="AC185" s="86"/>
      <c r="AD185" s="86" t="s">
        <v>3569</v>
      </c>
      <c r="AE185" s="86"/>
      <c r="AF185" s="86" t="s">
        <v>3570</v>
      </c>
      <c r="AG185" s="86"/>
      <c r="AH185" s="86" t="s">
        <v>3571</v>
      </c>
      <c r="AI185" s="86"/>
      <c r="AJ185" s="86" t="s">
        <v>3572</v>
      </c>
      <c r="AK185" s="86"/>
      <c r="AL185" s="86" t="s">
        <v>3573</v>
      </c>
      <c r="AM185" s="86"/>
      <c r="AN185" s="86" t="s">
        <v>3574</v>
      </c>
      <c r="AO185" s="86"/>
      <c r="AP185" s="86" t="s">
        <v>3575</v>
      </c>
      <c r="AQ185" s="86"/>
      <c r="AR185" s="86" t="s">
        <v>3576</v>
      </c>
      <c r="AS185" s="86"/>
      <c r="AT185" s="86" t="s">
        <v>3577</v>
      </c>
      <c r="AU185" s="86"/>
      <c r="AV185" s="86" t="s">
        <v>3578</v>
      </c>
      <c r="AW185" s="86"/>
      <c r="AX185" s="86" t="s">
        <v>3579</v>
      </c>
      <c r="AY185" s="86"/>
      <c r="AZ185" s="86" t="s">
        <v>3580</v>
      </c>
      <c r="BA185" s="86"/>
      <c r="BB185" s="86" t="s">
        <v>3581</v>
      </c>
      <c r="BC185" s="86"/>
      <c r="BD185" s="86" t="s">
        <v>3582</v>
      </c>
      <c r="BE185" s="62"/>
      <c r="BF185" s="63"/>
      <c r="BG185" s="6"/>
    </row>
    <row r="186" spans="1:237" s="2" customFormat="1" ht="13.2" x14ac:dyDescent="0.25">
      <c r="A186"/>
      <c r="B186" s="46"/>
      <c r="C186" s="22">
        <v>2022</v>
      </c>
      <c r="D186" s="86" t="s">
        <v>3583</v>
      </c>
      <c r="E186" s="86"/>
      <c r="F186" s="86" t="s">
        <v>3584</v>
      </c>
      <c r="G186" s="86"/>
      <c r="H186" s="86" t="s">
        <v>3585</v>
      </c>
      <c r="I186" s="86"/>
      <c r="J186" s="86" t="s">
        <v>3586</v>
      </c>
      <c r="K186" s="86"/>
      <c r="L186" s="86" t="s">
        <v>3587</v>
      </c>
      <c r="M186" s="86"/>
      <c r="N186" s="86" t="s">
        <v>3588</v>
      </c>
      <c r="O186" s="86"/>
      <c r="P186" s="86" t="s">
        <v>3589</v>
      </c>
      <c r="Q186" s="86"/>
      <c r="R186" s="86" t="s">
        <v>3590</v>
      </c>
      <c r="S186" s="86"/>
      <c r="T186" s="86" t="s">
        <v>3591</v>
      </c>
      <c r="U186" s="86"/>
      <c r="V186" s="86" t="s">
        <v>3592</v>
      </c>
      <c r="W186" s="86"/>
      <c r="X186" s="86" t="s">
        <v>3593</v>
      </c>
      <c r="Y186" s="86"/>
      <c r="Z186" s="86" t="s">
        <v>3594</v>
      </c>
      <c r="AA186" s="86"/>
      <c r="AB186" s="86" t="s">
        <v>3595</v>
      </c>
      <c r="AC186" s="86"/>
      <c r="AD186" s="86" t="s">
        <v>3596</v>
      </c>
      <c r="AE186" s="86"/>
      <c r="AF186" s="86" t="s">
        <v>3597</v>
      </c>
      <c r="AG186" s="86"/>
      <c r="AH186" s="86" t="s">
        <v>3598</v>
      </c>
      <c r="AI186" s="86"/>
      <c r="AJ186" s="86" t="s">
        <v>3599</v>
      </c>
      <c r="AK186" s="86"/>
      <c r="AL186" s="86" t="s">
        <v>3600</v>
      </c>
      <c r="AM186" s="86"/>
      <c r="AN186" s="86" t="s">
        <v>3601</v>
      </c>
      <c r="AO186" s="86"/>
      <c r="AP186" s="86" t="s">
        <v>3602</v>
      </c>
      <c r="AQ186" s="86"/>
      <c r="AR186" s="86" t="s">
        <v>3603</v>
      </c>
      <c r="AS186" s="86"/>
      <c r="AT186" s="86" t="s">
        <v>3604</v>
      </c>
      <c r="AU186" s="86"/>
      <c r="AV186" s="86" t="s">
        <v>3605</v>
      </c>
      <c r="AW186" s="86"/>
      <c r="AX186" s="86">
        <v>2</v>
      </c>
      <c r="AY186" s="86"/>
      <c r="AZ186" s="86" t="s">
        <v>3606</v>
      </c>
      <c r="BA186" s="86"/>
      <c r="BB186" s="86" t="s">
        <v>3607</v>
      </c>
      <c r="BC186" s="86"/>
      <c r="BD186" s="86" t="s">
        <v>3608</v>
      </c>
      <c r="BE186" s="62"/>
      <c r="BF186" s="63"/>
      <c r="BG186" s="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row>
    <row r="187" spans="1:237" customFormat="1" ht="13.2" x14ac:dyDescent="0.25">
      <c r="B187" s="47" t="s">
        <v>8082</v>
      </c>
      <c r="C187" s="5">
        <v>2018</v>
      </c>
      <c r="D187" s="90">
        <f>SUM(D147,D150,D155,D160,D164,D168,D170,D174,D176,D181,D184)</f>
        <v>107417</v>
      </c>
      <c r="E187" s="90"/>
      <c r="F187" s="90">
        <f>SUM(F147,F150,F155,F160,F164,F168,F170,F174,F176,F181,F184)</f>
        <v>0</v>
      </c>
      <c r="G187" s="90"/>
      <c r="H187" s="90">
        <f>SUM(H147,H150,H155,H160,H164,H168,H170,H174,H176,H181,H184)</f>
        <v>0</v>
      </c>
      <c r="I187" s="90"/>
      <c r="J187" s="90">
        <f>SUM(J147,J150,J155,J160,J164,J168,J170,J174,J176,J181,J184)</f>
        <v>0</v>
      </c>
      <c r="K187" s="90"/>
      <c r="L187" s="90">
        <f>SUM(L147,L150,L155,L160,L164,L168,L170,L174,L176,L181,L184)</f>
        <v>0</v>
      </c>
      <c r="M187" s="90"/>
      <c r="N187" s="90">
        <f>SUM(N147,N150,N155,N160,N164,N168,N170,N174,N176,N181,N184)</f>
        <v>0</v>
      </c>
      <c r="O187" s="90"/>
      <c r="P187" s="90">
        <f>SUM(P147,P150,P155,P160,P164,P168,P170,P174,P176,P181,P184)</f>
        <v>0</v>
      </c>
      <c r="Q187" s="90"/>
      <c r="R187" s="90">
        <f>SUM(R147,R150,R155,R160,R164,R168,R170,R174,R176,R181,R184)</f>
        <v>0</v>
      </c>
      <c r="S187" s="90"/>
      <c r="T187" s="90">
        <f>SUM(T147,T150,T155,T160,T164,T168,T170,T174,T176,T181,T184)</f>
        <v>0</v>
      </c>
      <c r="U187" s="90"/>
      <c r="V187" s="90">
        <f>SUM(V147,V150,V155,V160,V164,V168,V170,V174,V176,V181,V184)</f>
        <v>0</v>
      </c>
      <c r="W187" s="90"/>
      <c r="X187" s="90">
        <f>SUM(X147,X150,X155,X160,X164,X168,X170,X174,X176,X181,X184)</f>
        <v>0</v>
      </c>
      <c r="Y187" s="90"/>
      <c r="Z187" s="90">
        <f>SUM(Z147,Z150,Z155,Z160,Z164,Z168,Z170,Z174,Z176,Z181,Z184)</f>
        <v>0</v>
      </c>
      <c r="AA187" s="90"/>
      <c r="AB187" s="90">
        <f>SUM(AB147,AB150,AB155,AB160,AB164,AB168,AB170,AB174,AB176,AB181,AB184)</f>
        <v>0</v>
      </c>
      <c r="AC187" s="90"/>
      <c r="AD187" s="90">
        <f>SUM(AD147,AD150,AD155,AD160,AD164,AD168,AD170,AD174,AD176,AD181,AD184)</f>
        <v>0</v>
      </c>
      <c r="AE187" s="90"/>
      <c r="AF187" s="90">
        <f>SUM(AF147,AF150,AF155,AF160,AF164,AF168,AF170,AF174,AF176,AF181,AF184)</f>
        <v>0</v>
      </c>
      <c r="AG187" s="90"/>
      <c r="AH187" s="90">
        <f>SUM(AH147,AH150,AH155,AH160,AH164,AH168,AH170,AH174,AH176,AH181,AH184)</f>
        <v>0</v>
      </c>
      <c r="AI187" s="90"/>
      <c r="AJ187" s="90">
        <f>SUM(AJ147,AJ150,AJ155,AJ160,AJ164,AJ168,AJ170,AJ174,AJ176,AJ181,AJ184)</f>
        <v>0</v>
      </c>
      <c r="AK187" s="90"/>
      <c r="AL187" s="90">
        <f>SUM(AL147,AL150,AL155,AL160,AL164,AL168,AL170,AL174,AL176,AL181,AL184)</f>
        <v>0</v>
      </c>
      <c r="AM187" s="90"/>
      <c r="AN187" s="90">
        <f>SUM(AN147,AN150,AN155,AN160,AN164,AN168,AN170,AN174,AN176,AN181,AN184)</f>
        <v>0</v>
      </c>
      <c r="AO187" s="90"/>
      <c r="AP187" s="90">
        <f>SUM(AP147,AP150,AP155,AP160,AP164,AP168,AP170,AP174,AP176,AP181,AP184)</f>
        <v>11048</v>
      </c>
      <c r="AQ187" s="90"/>
      <c r="AR187" s="90">
        <f>SUM(AR147,AR150,AR155,AR160,AR164,AR168,AR170,AR174,AR176,AR181,AR184)</f>
        <v>0</v>
      </c>
      <c r="AS187" s="90"/>
      <c r="AT187" s="90">
        <f>SUM(AT147,AT150,AT155,AT160,AT164,AT168,AT170,AT174,AT176,AT181,AT184)</f>
        <v>926</v>
      </c>
      <c r="AU187" s="90"/>
      <c r="AV187" s="90">
        <f>SUM(AV147,AV150,AV155,AV160,AV164,AV168,AV170,AV174,AV176,AV181,AV184)</f>
        <v>0</v>
      </c>
      <c r="AW187" s="90"/>
      <c r="AX187" s="90">
        <f>SUM(AX147,AX150,AX155,AX160,AX164,AX168,AX170,AX174,AX176,AX181,AX184)</f>
        <v>0</v>
      </c>
      <c r="AY187" s="90"/>
      <c r="AZ187" s="90">
        <f>SUM(AZ147,AZ150,AZ155,AZ160,AZ164,AZ168,AZ170,AZ174,AZ176,AZ181,AZ184)</f>
        <v>51</v>
      </c>
      <c r="BA187" s="90"/>
      <c r="BB187" s="90">
        <f>SUM(BB147,BB150,BB155,BB160,BB164,BB168,BB170,BB174,BB176,BB181,BB184)</f>
        <v>0</v>
      </c>
      <c r="BC187" s="90"/>
      <c r="BD187" s="90">
        <f>SUM(BD147,BD150,BD155,BD160,BD164,BD168,BD170,BD174,BD176,BD181,BD184)</f>
        <v>0</v>
      </c>
      <c r="BE187" s="64"/>
      <c r="BF187" s="63"/>
      <c r="BG187" s="6"/>
    </row>
    <row r="188" spans="1:237" customFormat="1" ht="13.2" x14ac:dyDescent="0.25">
      <c r="B188" s="47" t="s">
        <v>8082</v>
      </c>
      <c r="C188" s="5">
        <v>2019</v>
      </c>
      <c r="D188" s="90">
        <f>SUM(D148,D156,D161,D163,D167,D171,D175,D177,D185)</f>
        <v>35794</v>
      </c>
      <c r="E188" s="90"/>
      <c r="F188" s="90">
        <f>SUM(F148,F156,F161,F163,F167,F171,F175,F177,F185)</f>
        <v>0</v>
      </c>
      <c r="G188" s="90"/>
      <c r="H188" s="90">
        <f>SUM(H148,H156,H161,H163,H167,H171,H175,H177,H185)</f>
        <v>0</v>
      </c>
      <c r="I188" s="90"/>
      <c r="J188" s="90">
        <f>SUM(J148,J156,J161,J163,J167,J171,J175,J177,J185)</f>
        <v>0</v>
      </c>
      <c r="K188" s="90"/>
      <c r="L188" s="90">
        <f>SUM(L148,L156,L161,L163,L167,L171,L175,L177,L185)</f>
        <v>80</v>
      </c>
      <c r="M188" s="91"/>
      <c r="N188" s="90">
        <f>SUM(N148,N156,N161,N163,N167,N171,N175,N177,N185)</f>
        <v>0</v>
      </c>
      <c r="O188" s="90"/>
      <c r="P188" s="90">
        <f>SUM(P148,P156,P161,P163,P167,P171,P175,P177,P185)</f>
        <v>0</v>
      </c>
      <c r="Q188" s="90"/>
      <c r="R188" s="90">
        <f>SUM(R148,R156,R161,R163,R167,R171,R175,R177,R185)</f>
        <v>0</v>
      </c>
      <c r="S188" s="90"/>
      <c r="T188" s="90">
        <f>SUM(T148,T156,T161,T163,T167,T171,T175,T177,T185)</f>
        <v>0</v>
      </c>
      <c r="U188" s="90"/>
      <c r="V188" s="90">
        <f>SUM(V148,V156,V161,V163,V167,V171,V175,V177,V185)</f>
        <v>0</v>
      </c>
      <c r="W188" s="90"/>
      <c r="X188" s="90">
        <f>SUM(X148,X156,X161,X163,X167,X171,X175,X177,X185)</f>
        <v>0</v>
      </c>
      <c r="Y188" s="90"/>
      <c r="Z188" s="90">
        <f>SUM(Z148,Z156,Z161,Z163,Z167,Z171,Z175,Z177,Z185)</f>
        <v>0</v>
      </c>
      <c r="AA188" s="90"/>
      <c r="AB188" s="90">
        <f>SUM(AB148,AB156,AB161,AB163,AB167,AB171,AB175,AB177,AB185)</f>
        <v>0</v>
      </c>
      <c r="AC188" s="90"/>
      <c r="AD188" s="90">
        <f>SUM(AD148,AD156,AD161,AD163,AD167,AD171,AD175,AD177,AD185)</f>
        <v>0</v>
      </c>
      <c r="AE188" s="90"/>
      <c r="AF188" s="90">
        <f>SUM(AF148,AF156,AF161,AF163,AF167,AF171,AF175,AF177,AF185)</f>
        <v>0</v>
      </c>
      <c r="AG188" s="90"/>
      <c r="AH188" s="90">
        <f>SUM(AH148,AH156,AH161,AH163,AH167,AH171,AH175,AH177,AH185)</f>
        <v>0</v>
      </c>
      <c r="AI188" s="90"/>
      <c r="AJ188" s="90">
        <f>SUM(AJ148,AJ156,AJ161,AJ163,AJ167,AJ171,AJ175,AJ177,AJ185)</f>
        <v>0</v>
      </c>
      <c r="AK188" s="90"/>
      <c r="AL188" s="90">
        <f>SUM(AL148,AL156,AL161,AL163,AL167,AL171,AL175,AL177,AL185)</f>
        <v>0</v>
      </c>
      <c r="AM188" s="90"/>
      <c r="AN188" s="90">
        <f>SUM(AN148,AN156,AN161,AN163,AN167,AN171,AN175,AN177,AN185)</f>
        <v>0</v>
      </c>
      <c r="AO188" s="90"/>
      <c r="AP188" s="90">
        <f>SUM(AP148,AP156,AP161,AP163,AP167,AP171,AP175,AP177,AP185)</f>
        <v>0</v>
      </c>
      <c r="AQ188" s="90"/>
      <c r="AR188" s="90">
        <f>SUM(AR148,AR156,AR161,AR163,AR167,AR171,AR175,AR177,AR185)</f>
        <v>0</v>
      </c>
      <c r="AS188" s="90"/>
      <c r="AT188" s="90">
        <f>SUM(AT148,AT156,AT161,AT163,AT167,AT171,AT175,AT177,AT185)</f>
        <v>0</v>
      </c>
      <c r="AU188" s="90"/>
      <c r="AV188" s="90">
        <f>SUM(AV148,AV156,AV161,AV163,AV167,AV171,AV175,AV177,AV185)</f>
        <v>0</v>
      </c>
      <c r="AW188" s="90"/>
      <c r="AX188" s="90">
        <f>SUM(AX148,AX156,AX161,AX163,AX167,AX171,AX175,AX177,AX185)</f>
        <v>4850</v>
      </c>
      <c r="AY188" s="90"/>
      <c r="AZ188" s="90">
        <f>SUM(AZ148,AZ156,AZ161,AZ163,AZ167,AZ171,AZ175,AZ177,AZ185)</f>
        <v>0</v>
      </c>
      <c r="BA188" s="90"/>
      <c r="BB188" s="90">
        <f>SUM(BB148,BB156,BB161,BB163,BB167,BB171,BB175,BB177,BB185)</f>
        <v>440</v>
      </c>
      <c r="BC188" s="90"/>
      <c r="BD188" s="90">
        <v>0</v>
      </c>
      <c r="BE188" s="64"/>
      <c r="BF188" s="63"/>
      <c r="BG188" s="6"/>
    </row>
    <row r="189" spans="1:237" customFormat="1" ht="13.2" x14ac:dyDescent="0.25">
      <c r="B189" s="47" t="s">
        <v>8082</v>
      </c>
      <c r="C189" s="5">
        <v>2020</v>
      </c>
      <c r="D189" s="90">
        <f>SUM(D149,D151,D157,D162,D165,D166,D172,D178,D182)</f>
        <v>49860</v>
      </c>
      <c r="E189" s="90"/>
      <c r="F189" s="90">
        <f>SUM(F149,F151,F157,F162,F165,F166,F178,F182)</f>
        <v>0</v>
      </c>
      <c r="G189" s="90"/>
      <c r="H189" s="90">
        <f>SUM(H149,H151,H157,H162,H165,H166,H178,H182)</f>
        <v>0</v>
      </c>
      <c r="I189" s="90"/>
      <c r="J189" s="90">
        <f>SUM(J149,J151,J157,J162,J165,J166,J178,J182)</f>
        <v>0</v>
      </c>
      <c r="K189" s="90"/>
      <c r="L189" s="90">
        <f>SUM(L149,L151,L157,L162,L165,L166,L178,L182)</f>
        <v>7</v>
      </c>
      <c r="M189" s="90"/>
      <c r="N189" s="90">
        <f>SUM(N149,N151,N157,N162,N165,N166,N178,N182)</f>
        <v>0</v>
      </c>
      <c r="O189" s="90"/>
      <c r="P189" s="90">
        <f>SUM(P149,P151,P157,P162,P165,P166,P178,P182)</f>
        <v>1</v>
      </c>
      <c r="Q189" s="90"/>
      <c r="R189" s="90">
        <f>SUM(R149,R151,R157,R162,R165,R166,R178,R182)</f>
        <v>1</v>
      </c>
      <c r="S189" s="90"/>
      <c r="T189" s="90">
        <f>SUM(T149,T151,T157,T162,T165,T166,T178,T182)</f>
        <v>0</v>
      </c>
      <c r="U189" s="90"/>
      <c r="V189" s="90">
        <f>SUM(V149,V151,V157,V162,V165,V166,V178,V182)</f>
        <v>7</v>
      </c>
      <c r="W189" s="90"/>
      <c r="X189" s="90">
        <f>SUM(X149,X151,X157,X162,X165,X166,X178,X182)</f>
        <v>0</v>
      </c>
      <c r="Y189" s="90"/>
      <c r="Z189" s="90">
        <f>SUM(Z149,Z151,Z157,Z162,Z165,Z166,Z178,Z182)</f>
        <v>2</v>
      </c>
      <c r="AA189" s="90"/>
      <c r="AB189" s="90">
        <f>SUM(AB149,AB151,AB157,AB162,AB165,AB166,AB178,AB182)</f>
        <v>0</v>
      </c>
      <c r="AC189" s="90"/>
      <c r="AD189" s="90">
        <f>SUM(AD149,AD151,AD157,AD162,AD165,AD166,AD178,AD182)</f>
        <v>0</v>
      </c>
      <c r="AE189" s="90"/>
      <c r="AF189" s="90">
        <f>SUM(AF149,AF151,AF157,AF162,AF165,AF166,AF178,AF182)</f>
        <v>0</v>
      </c>
      <c r="AG189" s="90"/>
      <c r="AH189" s="90">
        <f>SUM(AH149,AH151,AH157,AH162,AH165,AH166,AH178,AH182)</f>
        <v>0</v>
      </c>
      <c r="AI189" s="90"/>
      <c r="AJ189" s="90">
        <f>SUM(AJ149,AJ151,AJ157,AJ162,AJ165,AJ166,AJ178,AJ182)</f>
        <v>0</v>
      </c>
      <c r="AK189" s="90"/>
      <c r="AL189" s="90">
        <f>SUM(AL149,AL151,AL157,AL162,AL165,AL166,AL178,AL182)</f>
        <v>0</v>
      </c>
      <c r="AM189" s="90"/>
      <c r="AN189" s="90">
        <f>SUM(AN149,AN151,AN157,AN162,AN165,AN166,AN178,AN182)</f>
        <v>0</v>
      </c>
      <c r="AO189" s="90"/>
      <c r="AP189" s="90">
        <f>SUM(AP149,AP151,AP157,AP162,AP165,AP166,AP178,AP182)</f>
        <v>0</v>
      </c>
      <c r="AQ189" s="90"/>
      <c r="AR189" s="90">
        <f>SUM(AR149,AR151,AR157,AR162,AR165,AR166,AR178,AR182)</f>
        <v>0</v>
      </c>
      <c r="AS189" s="90"/>
      <c r="AT189" s="90">
        <f>SUM(AT149,AT151,AT157,AT162,AT165,AT166,AT178,AT182)</f>
        <v>126</v>
      </c>
      <c r="AU189" s="90"/>
      <c r="AV189" s="90">
        <f>SUM(AV149,AV151,AV157,AV162,AV165,AV166,AV178,AV182)</f>
        <v>0</v>
      </c>
      <c r="AW189" s="90"/>
      <c r="AX189" s="90">
        <f>SUM(AX149,AX151,AX157,AX162,AX165,AX166,AX178,AX182)</f>
        <v>0</v>
      </c>
      <c r="AY189" s="90"/>
      <c r="AZ189" s="90">
        <f>SUM(AZ149,AZ151,AZ157,AZ162,AZ165,AZ166,AZ178,AZ182)</f>
        <v>0</v>
      </c>
      <c r="BA189" s="90"/>
      <c r="BB189" s="90">
        <f>SUM(BB149,BB151,BB157,BB162,BB165,BB166,BB178,BB182)</f>
        <v>0</v>
      </c>
      <c r="BC189" s="90"/>
      <c r="BD189" s="90">
        <f>SUM(BD149,BD151,BD157,BD162,BD165,BD166,BD178,BD182)</f>
        <v>400</v>
      </c>
      <c r="BE189" s="64"/>
      <c r="BF189" s="63"/>
      <c r="BG189" s="6"/>
    </row>
    <row r="190" spans="1:237" s="6" customFormat="1" ht="13.2" x14ac:dyDescent="0.25">
      <c r="B190" s="47" t="s">
        <v>8082</v>
      </c>
      <c r="C190" s="5">
        <v>2021</v>
      </c>
      <c r="D190" s="90">
        <f>SUM(D152,D154,D158,D169,D179)</f>
        <v>36253</v>
      </c>
      <c r="E190" s="90"/>
      <c r="F190" s="90">
        <f>SUM(F152,F154,F158,F169,F179)</f>
        <v>0</v>
      </c>
      <c r="G190" s="90"/>
      <c r="H190" s="90">
        <f>SUM(H152,H154,H158,H169,H179)</f>
        <v>0</v>
      </c>
      <c r="I190" s="90"/>
      <c r="J190" s="90">
        <f>SUM(J152,J154,J158,J169,J179)</f>
        <v>0</v>
      </c>
      <c r="K190" s="90"/>
      <c r="L190" s="90">
        <f>SUM(L152,L154,L158,L169,L179)</f>
        <v>2</v>
      </c>
      <c r="M190" s="90"/>
      <c r="N190" s="90">
        <f>SUM(N152,N154,N158,N169,N179)</f>
        <v>0</v>
      </c>
      <c r="O190" s="90"/>
      <c r="P190" s="90">
        <f>SUM(P152,P154,P158,P169,P179)</f>
        <v>0</v>
      </c>
      <c r="Q190" s="90"/>
      <c r="R190" s="90">
        <f>SUM(R152,R154,R158,R169,R179)</f>
        <v>0</v>
      </c>
      <c r="S190" s="90"/>
      <c r="T190" s="90">
        <f>SUM(T152,T154,T158,T169,T179)</f>
        <v>0</v>
      </c>
      <c r="U190" s="90"/>
      <c r="V190" s="90">
        <f>SUM(V152,V154,V158,V169,V179)</f>
        <v>0</v>
      </c>
      <c r="W190" s="90"/>
      <c r="X190" s="90">
        <f>SUM(X152,X154,X158,X169,X179)</f>
        <v>0</v>
      </c>
      <c r="Y190" s="90"/>
      <c r="Z190" s="90">
        <f>SUM(Z152,Z154,Z158,Z169,Z179)</f>
        <v>0</v>
      </c>
      <c r="AA190" s="90"/>
      <c r="AB190" s="90">
        <f>SUM(AB152,AB154,AB158,AB169,AB179)</f>
        <v>0</v>
      </c>
      <c r="AC190" s="90"/>
      <c r="AD190" s="90">
        <f>SUM(AD152,AD154,AD158,AD169,AD179)</f>
        <v>0</v>
      </c>
      <c r="AE190" s="90"/>
      <c r="AF190" s="90">
        <f>SUM(AF152,AF154,AF158,AF169,AF179)</f>
        <v>0</v>
      </c>
      <c r="AG190" s="90"/>
      <c r="AH190" s="90">
        <f>SUM(AH152,AH154,AH158,AH169,AH179)</f>
        <v>0</v>
      </c>
      <c r="AI190" s="90"/>
      <c r="AJ190" s="90">
        <f>SUM(AJ152,AJ154,AJ158,AJ169,AJ179)</f>
        <v>0</v>
      </c>
      <c r="AK190" s="90"/>
      <c r="AL190" s="90">
        <f>SUM(AL152,AL154,AL158,AL169,AL179)</f>
        <v>0</v>
      </c>
      <c r="AM190" s="90"/>
      <c r="AN190" s="90">
        <f>SUM(AN152,AN154,AN158,AN169,AN179)</f>
        <v>0</v>
      </c>
      <c r="AO190" s="90"/>
      <c r="AP190" s="90">
        <f>SUM(AP152,AP154,AP158,AP169,AP179)</f>
        <v>0</v>
      </c>
      <c r="AQ190" s="90"/>
      <c r="AR190" s="90">
        <f>SUM(AR152,AR154,AR158,AR169,AR179)</f>
        <v>0</v>
      </c>
      <c r="AS190" s="90"/>
      <c r="AT190" s="90">
        <f>SUM(AT152,AT154,AT158,AT169,AT179)</f>
        <v>4261</v>
      </c>
      <c r="AU190" s="90"/>
      <c r="AV190" s="90">
        <f>SUM(AV152,AV154,AV158,AV169,AV179)</f>
        <v>0</v>
      </c>
      <c r="AW190" s="90"/>
      <c r="AX190" s="90">
        <f>SUM(AX152,AX154,AX158,AX169,AX179)</f>
        <v>0</v>
      </c>
      <c r="AY190" s="90"/>
      <c r="AZ190" s="90">
        <f>SUM(AZ152,AZ154,AZ158,AZ169,AZ179)</f>
        <v>0</v>
      </c>
      <c r="BA190" s="90"/>
      <c r="BB190" s="90">
        <f>SUM(BB152,BB154,BB158,BB169,BB179)</f>
        <v>0</v>
      </c>
      <c r="BC190" s="90"/>
      <c r="BD190" s="90">
        <f>SUM(BD152,BD154,BD158,BD169,BD179)</f>
        <v>0</v>
      </c>
      <c r="BE190" s="64"/>
      <c r="BF190" s="63"/>
    </row>
    <row r="191" spans="1:237" s="14" customFormat="1" thickBot="1" x14ac:dyDescent="0.3">
      <c r="A191" s="6"/>
      <c r="B191" s="47" t="s">
        <v>8082</v>
      </c>
      <c r="C191" s="23">
        <v>2022</v>
      </c>
      <c r="D191" s="90">
        <f>SUM(D153,D159,D173,D180,D183,D186)</f>
        <v>24481</v>
      </c>
      <c r="E191" s="90"/>
      <c r="F191" s="90">
        <f t="shared" ref="F191:BD191" si="20">SUM(F153,F159,F173,F180,F183,F186)</f>
        <v>0</v>
      </c>
      <c r="G191" s="90"/>
      <c r="H191" s="90">
        <f t="shared" si="20"/>
        <v>0</v>
      </c>
      <c r="I191" s="90"/>
      <c r="J191" s="90">
        <f t="shared" ref="J191" si="21">SUM(J153,J159,J173,J180,J183,J186)</f>
        <v>0</v>
      </c>
      <c r="K191" s="90"/>
      <c r="L191" s="90">
        <f>SUM(L153,L159,L173,L180,L183,L186)</f>
        <v>41</v>
      </c>
      <c r="M191" s="90"/>
      <c r="N191" s="90">
        <f t="shared" si="20"/>
        <v>0</v>
      </c>
      <c r="O191" s="90"/>
      <c r="P191" s="90">
        <f t="shared" si="20"/>
        <v>0</v>
      </c>
      <c r="Q191" s="90"/>
      <c r="R191" s="90">
        <f t="shared" si="20"/>
        <v>0</v>
      </c>
      <c r="S191" s="90"/>
      <c r="T191" s="90">
        <f t="shared" si="20"/>
        <v>0</v>
      </c>
      <c r="U191" s="90"/>
      <c r="V191" s="90">
        <f t="shared" si="20"/>
        <v>0</v>
      </c>
      <c r="W191" s="90"/>
      <c r="X191" s="90">
        <f t="shared" si="20"/>
        <v>0</v>
      </c>
      <c r="Y191" s="90"/>
      <c r="Z191" s="90">
        <f t="shared" si="20"/>
        <v>0</v>
      </c>
      <c r="AA191" s="90"/>
      <c r="AB191" s="90">
        <f t="shared" si="20"/>
        <v>0</v>
      </c>
      <c r="AC191" s="90"/>
      <c r="AD191" s="90">
        <f t="shared" si="20"/>
        <v>0</v>
      </c>
      <c r="AE191" s="90"/>
      <c r="AF191" s="90">
        <f t="shared" si="20"/>
        <v>0</v>
      </c>
      <c r="AG191" s="90"/>
      <c r="AH191" s="90">
        <f t="shared" ref="AH191" si="22">SUM(AH153,AH159,AH173,AH180,AH183,AH186)</f>
        <v>0</v>
      </c>
      <c r="AI191" s="90"/>
      <c r="AJ191" s="90">
        <f t="shared" si="20"/>
        <v>0</v>
      </c>
      <c r="AK191" s="90"/>
      <c r="AL191" s="90">
        <f t="shared" si="20"/>
        <v>0</v>
      </c>
      <c r="AM191" s="90"/>
      <c r="AN191" s="90">
        <f t="shared" si="20"/>
        <v>0</v>
      </c>
      <c r="AO191" s="90"/>
      <c r="AP191" s="90">
        <f t="shared" si="20"/>
        <v>0</v>
      </c>
      <c r="AQ191" s="90"/>
      <c r="AR191" s="90">
        <f t="shared" ref="AR191" si="23">SUM(AR153,AR159,AR173,AR180,AR183,AR186)</f>
        <v>0</v>
      </c>
      <c r="AS191" s="90"/>
      <c r="AT191" s="90">
        <f t="shared" si="20"/>
        <v>0</v>
      </c>
      <c r="AU191" s="90"/>
      <c r="AV191" s="90">
        <f t="shared" si="20"/>
        <v>0</v>
      </c>
      <c r="AW191" s="90"/>
      <c r="AX191" s="90">
        <f t="shared" si="20"/>
        <v>2</v>
      </c>
      <c r="AY191" s="90"/>
      <c r="AZ191" s="90">
        <f t="shared" si="20"/>
        <v>0</v>
      </c>
      <c r="BA191" s="90"/>
      <c r="BB191" s="90">
        <f t="shared" si="20"/>
        <v>310</v>
      </c>
      <c r="BC191" s="90"/>
      <c r="BD191" s="90">
        <f t="shared" si="20"/>
        <v>0</v>
      </c>
      <c r="BE191" s="64"/>
      <c r="BF191" s="63"/>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row>
    <row r="192" spans="1:237" customFormat="1" ht="23.1" customHeight="1" x14ac:dyDescent="0.25">
      <c r="B192" s="48" t="s">
        <v>8132</v>
      </c>
      <c r="C192" s="26"/>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63"/>
      <c r="BF192" s="63"/>
      <c r="BG192" s="6"/>
    </row>
    <row r="193" spans="1:237" customFormat="1" ht="42" customHeight="1" x14ac:dyDescent="0.25">
      <c r="B193" s="49" t="s">
        <v>8133</v>
      </c>
      <c r="C193" s="23"/>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c r="BB193" s="90"/>
      <c r="BC193" s="90"/>
      <c r="BD193" s="90"/>
      <c r="BE193" s="63"/>
      <c r="BF193" s="63"/>
      <c r="BG193" s="6"/>
    </row>
    <row r="194" spans="1:237" s="3" customFormat="1" ht="13.2" x14ac:dyDescent="0.25">
      <c r="B194" s="52" t="s">
        <v>8134</v>
      </c>
      <c r="C194" s="27">
        <v>2018</v>
      </c>
      <c r="D194" s="86">
        <v>1</v>
      </c>
      <c r="E194" s="86"/>
      <c r="F194" s="86" t="s">
        <v>3609</v>
      </c>
      <c r="G194" s="86"/>
      <c r="H194" s="86" t="s">
        <v>3610</v>
      </c>
      <c r="I194" s="86"/>
      <c r="J194" s="86" t="s">
        <v>3611</v>
      </c>
      <c r="K194" s="86"/>
      <c r="L194" s="86" t="s">
        <v>3612</v>
      </c>
      <c r="M194" s="89"/>
      <c r="N194" s="86" t="s">
        <v>3613</v>
      </c>
      <c r="O194" s="86"/>
      <c r="P194" s="86" t="s">
        <v>3614</v>
      </c>
      <c r="Q194" s="86"/>
      <c r="R194" s="86" t="s">
        <v>3615</v>
      </c>
      <c r="S194" s="86"/>
      <c r="T194" s="86" t="s">
        <v>3616</v>
      </c>
      <c r="U194" s="86"/>
      <c r="V194" s="86" t="s">
        <v>3617</v>
      </c>
      <c r="W194" s="86"/>
      <c r="X194" s="86" t="s">
        <v>3618</v>
      </c>
      <c r="Y194" s="86"/>
      <c r="Z194" s="86" t="s">
        <v>3619</v>
      </c>
      <c r="AA194" s="86"/>
      <c r="AB194" s="86" t="s">
        <v>3620</v>
      </c>
      <c r="AC194" s="86"/>
      <c r="AD194" s="86" t="s">
        <v>3621</v>
      </c>
      <c r="AE194" s="86"/>
      <c r="AF194" s="86" t="s">
        <v>3622</v>
      </c>
      <c r="AG194" s="86"/>
      <c r="AH194" s="86" t="s">
        <v>3623</v>
      </c>
      <c r="AI194" s="86"/>
      <c r="AJ194" s="86" t="s">
        <v>3624</v>
      </c>
      <c r="AK194" s="86"/>
      <c r="AL194" s="86" t="s">
        <v>3625</v>
      </c>
      <c r="AM194" s="86"/>
      <c r="AN194" s="86" t="s">
        <v>3626</v>
      </c>
      <c r="AO194" s="86"/>
      <c r="AP194" s="86" t="s">
        <v>3627</v>
      </c>
      <c r="AQ194" s="86"/>
      <c r="AR194" s="86" t="s">
        <v>3628</v>
      </c>
      <c r="AS194" s="86"/>
      <c r="AT194" s="86" t="s">
        <v>3629</v>
      </c>
      <c r="AU194" s="86"/>
      <c r="AV194" s="86" t="s">
        <v>3630</v>
      </c>
      <c r="AW194" s="86"/>
      <c r="AX194" s="86">
        <v>1525</v>
      </c>
      <c r="AY194" s="86"/>
      <c r="AZ194" s="86" t="s">
        <v>3631</v>
      </c>
      <c r="BA194" s="86"/>
      <c r="BB194" s="86">
        <v>8</v>
      </c>
      <c r="BC194" s="86"/>
      <c r="BD194" s="86" t="s">
        <v>3632</v>
      </c>
      <c r="BE194" s="63"/>
      <c r="BF194" s="63"/>
      <c r="BG194" s="6"/>
    </row>
    <row r="195" spans="1:237" s="3" customFormat="1" ht="13.2" x14ac:dyDescent="0.25">
      <c r="B195" s="52" t="s">
        <v>8135</v>
      </c>
      <c r="C195" s="27">
        <v>2018</v>
      </c>
      <c r="D195" s="86" t="s">
        <v>3633</v>
      </c>
      <c r="E195" s="86"/>
      <c r="F195" s="86" t="s">
        <v>3634</v>
      </c>
      <c r="G195" s="86"/>
      <c r="H195" s="86" t="s">
        <v>3635</v>
      </c>
      <c r="I195" s="86"/>
      <c r="J195" s="86" t="s">
        <v>3636</v>
      </c>
      <c r="K195" s="86"/>
      <c r="L195" s="86" t="s">
        <v>3637</v>
      </c>
      <c r="M195" s="89"/>
      <c r="N195" s="86" t="s">
        <v>3638</v>
      </c>
      <c r="O195" s="86"/>
      <c r="P195" s="86" t="s">
        <v>3639</v>
      </c>
      <c r="Q195" s="86"/>
      <c r="R195" s="86" t="s">
        <v>3640</v>
      </c>
      <c r="S195" s="86"/>
      <c r="T195" s="86" t="s">
        <v>3641</v>
      </c>
      <c r="U195" s="86"/>
      <c r="V195" s="86" t="s">
        <v>3642</v>
      </c>
      <c r="W195" s="86"/>
      <c r="X195" s="86" t="s">
        <v>3643</v>
      </c>
      <c r="Y195" s="86"/>
      <c r="Z195" s="86" t="s">
        <v>3644</v>
      </c>
      <c r="AA195" s="86"/>
      <c r="AB195" s="86" t="s">
        <v>3645</v>
      </c>
      <c r="AC195" s="86"/>
      <c r="AD195" s="86" t="s">
        <v>3646</v>
      </c>
      <c r="AE195" s="86"/>
      <c r="AF195" s="86" t="s">
        <v>3647</v>
      </c>
      <c r="AG195" s="86"/>
      <c r="AH195" s="86" t="s">
        <v>3648</v>
      </c>
      <c r="AI195" s="86"/>
      <c r="AJ195" s="86" t="s">
        <v>3649</v>
      </c>
      <c r="AK195" s="86"/>
      <c r="AL195" s="86" t="s">
        <v>3650</v>
      </c>
      <c r="AM195" s="86"/>
      <c r="AN195" s="86" t="s">
        <v>3651</v>
      </c>
      <c r="AO195" s="86"/>
      <c r="AP195" s="86" t="s">
        <v>3652</v>
      </c>
      <c r="AQ195" s="86"/>
      <c r="AR195" s="86" t="s">
        <v>3653</v>
      </c>
      <c r="AS195" s="86"/>
      <c r="AT195" s="86" t="s">
        <v>3654</v>
      </c>
      <c r="AU195" s="86"/>
      <c r="AV195" s="86" t="s">
        <v>3655</v>
      </c>
      <c r="AW195" s="86"/>
      <c r="AX195" s="86" t="s">
        <v>3656</v>
      </c>
      <c r="AY195" s="86"/>
      <c r="AZ195" s="86" t="s">
        <v>3657</v>
      </c>
      <c r="BA195" s="86"/>
      <c r="BB195" s="86" t="s">
        <v>3658</v>
      </c>
      <c r="BC195" s="86"/>
      <c r="BD195" s="86" t="s">
        <v>3659</v>
      </c>
      <c r="BE195" s="63"/>
      <c r="BF195" s="63"/>
      <c r="BG195" s="6"/>
    </row>
    <row r="196" spans="1:237" s="3" customFormat="1" ht="13.2" x14ac:dyDescent="0.25">
      <c r="B196" s="52"/>
      <c r="C196" s="27">
        <v>2019</v>
      </c>
      <c r="D196" s="86" t="s">
        <v>3660</v>
      </c>
      <c r="E196" s="86"/>
      <c r="F196" s="86" t="s">
        <v>3661</v>
      </c>
      <c r="G196" s="86"/>
      <c r="H196" s="86" t="s">
        <v>3662</v>
      </c>
      <c r="I196" s="86"/>
      <c r="J196" s="86" t="s">
        <v>3663</v>
      </c>
      <c r="K196" s="86"/>
      <c r="L196" s="86" t="s">
        <v>3664</v>
      </c>
      <c r="M196" s="89"/>
      <c r="N196" s="86" t="s">
        <v>3665</v>
      </c>
      <c r="O196" s="86"/>
      <c r="P196" s="86" t="s">
        <v>3666</v>
      </c>
      <c r="Q196" s="86"/>
      <c r="R196" s="86" t="s">
        <v>3667</v>
      </c>
      <c r="S196" s="86"/>
      <c r="T196" s="86" t="s">
        <v>3668</v>
      </c>
      <c r="U196" s="86"/>
      <c r="V196" s="86" t="s">
        <v>3669</v>
      </c>
      <c r="W196" s="86"/>
      <c r="X196" s="86" t="s">
        <v>3670</v>
      </c>
      <c r="Y196" s="86"/>
      <c r="Z196" s="86" t="s">
        <v>3671</v>
      </c>
      <c r="AA196" s="86"/>
      <c r="AB196" s="86" t="s">
        <v>3672</v>
      </c>
      <c r="AC196" s="86"/>
      <c r="AD196" s="86" t="s">
        <v>3673</v>
      </c>
      <c r="AE196" s="86"/>
      <c r="AF196" s="86" t="s">
        <v>3674</v>
      </c>
      <c r="AG196" s="86"/>
      <c r="AH196" s="86" t="s">
        <v>3675</v>
      </c>
      <c r="AI196" s="86"/>
      <c r="AJ196" s="86" t="s">
        <v>3676</v>
      </c>
      <c r="AK196" s="86"/>
      <c r="AL196" s="86" t="s">
        <v>3677</v>
      </c>
      <c r="AM196" s="86"/>
      <c r="AN196" s="86" t="s">
        <v>3678</v>
      </c>
      <c r="AO196" s="86"/>
      <c r="AP196" s="86" t="s">
        <v>3679</v>
      </c>
      <c r="AQ196" s="86"/>
      <c r="AR196" s="86" t="s">
        <v>3680</v>
      </c>
      <c r="AS196" s="86"/>
      <c r="AT196" s="86" t="s">
        <v>3681</v>
      </c>
      <c r="AU196" s="86"/>
      <c r="AV196" s="86" t="s">
        <v>3682</v>
      </c>
      <c r="AW196" s="86"/>
      <c r="AX196" s="86" t="s">
        <v>3683</v>
      </c>
      <c r="AY196" s="86"/>
      <c r="AZ196" s="86" t="s">
        <v>3684</v>
      </c>
      <c r="BA196" s="86"/>
      <c r="BB196" s="86" t="s">
        <v>3685</v>
      </c>
      <c r="BC196" s="86"/>
      <c r="BD196" s="86" t="s">
        <v>3686</v>
      </c>
      <c r="BE196" s="63"/>
      <c r="BF196" s="63"/>
      <c r="BG196" s="6"/>
    </row>
    <row r="197" spans="1:237" s="6" customFormat="1" ht="13.2" x14ac:dyDescent="0.25">
      <c r="B197" s="52"/>
      <c r="C197" s="27">
        <v>2021</v>
      </c>
      <c r="D197" s="86" t="s">
        <v>3687</v>
      </c>
      <c r="E197" s="86"/>
      <c r="F197" s="86" t="s">
        <v>3688</v>
      </c>
      <c r="G197" s="86"/>
      <c r="H197" s="86" t="s">
        <v>3689</v>
      </c>
      <c r="I197" s="86"/>
      <c r="J197" s="86" t="s">
        <v>3690</v>
      </c>
      <c r="K197" s="86"/>
      <c r="L197" s="86" t="s">
        <v>3691</v>
      </c>
      <c r="M197" s="89"/>
      <c r="N197" s="86" t="s">
        <v>3692</v>
      </c>
      <c r="O197" s="86"/>
      <c r="P197" s="86" t="s">
        <v>3693</v>
      </c>
      <c r="Q197" s="86"/>
      <c r="R197" s="86" t="s">
        <v>3694</v>
      </c>
      <c r="S197" s="86"/>
      <c r="T197" s="86" t="s">
        <v>3695</v>
      </c>
      <c r="U197" s="86"/>
      <c r="V197" s="86" t="s">
        <v>3696</v>
      </c>
      <c r="W197" s="86"/>
      <c r="X197" s="86" t="s">
        <v>3697</v>
      </c>
      <c r="Y197" s="86"/>
      <c r="Z197" s="86" t="s">
        <v>3698</v>
      </c>
      <c r="AA197" s="86"/>
      <c r="AB197" s="86" t="s">
        <v>3699</v>
      </c>
      <c r="AC197" s="86"/>
      <c r="AD197" s="86" t="s">
        <v>3700</v>
      </c>
      <c r="AE197" s="86"/>
      <c r="AF197" s="86" t="s">
        <v>3701</v>
      </c>
      <c r="AG197" s="86"/>
      <c r="AH197" s="86" t="s">
        <v>3702</v>
      </c>
      <c r="AI197" s="86"/>
      <c r="AJ197" s="86" t="s">
        <v>3703</v>
      </c>
      <c r="AK197" s="86"/>
      <c r="AL197" s="86" t="s">
        <v>3704</v>
      </c>
      <c r="AM197" s="86"/>
      <c r="AN197" s="86" t="s">
        <v>3705</v>
      </c>
      <c r="AO197" s="86"/>
      <c r="AP197" s="86" t="s">
        <v>3706</v>
      </c>
      <c r="AQ197" s="86"/>
      <c r="AR197" s="86" t="s">
        <v>3707</v>
      </c>
      <c r="AS197" s="86"/>
      <c r="AT197" s="86" t="s">
        <v>3708</v>
      </c>
      <c r="AU197" s="86"/>
      <c r="AV197" s="86" t="s">
        <v>3709</v>
      </c>
      <c r="AW197" s="86"/>
      <c r="AX197" s="86" t="s">
        <v>3710</v>
      </c>
      <c r="AY197" s="86"/>
      <c r="AZ197" s="86" t="s">
        <v>3711</v>
      </c>
      <c r="BA197" s="86"/>
      <c r="BB197" s="86">
        <v>9</v>
      </c>
      <c r="BC197" s="86"/>
      <c r="BD197" s="86" t="s">
        <v>3712</v>
      </c>
      <c r="BE197" s="63"/>
      <c r="BF197" s="63"/>
    </row>
    <row r="198" spans="1:237" s="4" customFormat="1" ht="13.2" x14ac:dyDescent="0.25">
      <c r="A198" s="6"/>
      <c r="B198" s="52"/>
      <c r="C198" s="13">
        <v>2022</v>
      </c>
      <c r="D198" s="86" t="s">
        <v>3713</v>
      </c>
      <c r="E198" s="86"/>
      <c r="F198" s="86" t="s">
        <v>3714</v>
      </c>
      <c r="G198" s="86"/>
      <c r="H198" s="86" t="s">
        <v>3715</v>
      </c>
      <c r="I198" s="86"/>
      <c r="J198" s="86" t="s">
        <v>3716</v>
      </c>
      <c r="K198" s="86"/>
      <c r="L198" s="86" t="s">
        <v>3717</v>
      </c>
      <c r="M198" s="89"/>
      <c r="N198" s="86" t="s">
        <v>3718</v>
      </c>
      <c r="O198" s="86"/>
      <c r="P198" s="86" t="s">
        <v>3719</v>
      </c>
      <c r="Q198" s="86"/>
      <c r="R198" s="86" t="s">
        <v>3720</v>
      </c>
      <c r="S198" s="86"/>
      <c r="T198" s="86" t="s">
        <v>3721</v>
      </c>
      <c r="U198" s="86"/>
      <c r="V198" s="86" t="s">
        <v>3722</v>
      </c>
      <c r="W198" s="86"/>
      <c r="X198" s="86" t="s">
        <v>3723</v>
      </c>
      <c r="Y198" s="86"/>
      <c r="Z198" s="86" t="s">
        <v>3724</v>
      </c>
      <c r="AA198" s="86"/>
      <c r="AB198" s="86" t="s">
        <v>3725</v>
      </c>
      <c r="AC198" s="86"/>
      <c r="AD198" s="86" t="s">
        <v>3726</v>
      </c>
      <c r="AE198" s="86"/>
      <c r="AF198" s="86" t="s">
        <v>3727</v>
      </c>
      <c r="AG198" s="86"/>
      <c r="AH198" s="86" t="s">
        <v>3728</v>
      </c>
      <c r="AI198" s="86"/>
      <c r="AJ198" s="86" t="s">
        <v>3729</v>
      </c>
      <c r="AK198" s="86"/>
      <c r="AL198" s="86" t="s">
        <v>3730</v>
      </c>
      <c r="AM198" s="86"/>
      <c r="AN198" s="86" t="s">
        <v>3731</v>
      </c>
      <c r="AO198" s="86"/>
      <c r="AP198" s="86" t="s">
        <v>3732</v>
      </c>
      <c r="AQ198" s="86"/>
      <c r="AR198" s="86" t="s">
        <v>3733</v>
      </c>
      <c r="AS198" s="86"/>
      <c r="AT198" s="86" t="s">
        <v>3734</v>
      </c>
      <c r="AU198" s="86"/>
      <c r="AV198" s="86" t="s">
        <v>3735</v>
      </c>
      <c r="AW198" s="86"/>
      <c r="AX198" s="86" t="s">
        <v>3736</v>
      </c>
      <c r="AY198" s="86"/>
      <c r="AZ198" s="86" t="s">
        <v>3737</v>
      </c>
      <c r="BA198" s="86"/>
      <c r="BB198" s="86">
        <v>2</v>
      </c>
      <c r="BC198" s="86"/>
      <c r="BD198" s="86" t="s">
        <v>3738</v>
      </c>
      <c r="BE198" s="63"/>
      <c r="BF198" s="63"/>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row>
    <row r="199" spans="1:237" s="4" customFormat="1" ht="13.2" x14ac:dyDescent="0.25">
      <c r="A199" s="6"/>
      <c r="B199" s="52" t="s">
        <v>8136</v>
      </c>
      <c r="C199" s="28">
        <v>2022</v>
      </c>
      <c r="D199" s="113" t="s">
        <v>3739</v>
      </c>
      <c r="E199" s="113"/>
      <c r="F199" s="113" t="s">
        <v>3740</v>
      </c>
      <c r="G199" s="113"/>
      <c r="H199" s="113" t="s">
        <v>3741</v>
      </c>
      <c r="I199" s="113"/>
      <c r="J199" s="113" t="s">
        <v>3742</v>
      </c>
      <c r="K199" s="113"/>
      <c r="L199" s="113" t="s">
        <v>3743</v>
      </c>
      <c r="M199" s="113"/>
      <c r="N199" s="113" t="s">
        <v>3744</v>
      </c>
      <c r="O199" s="113"/>
      <c r="P199" s="113" t="s">
        <v>3745</v>
      </c>
      <c r="Q199" s="113"/>
      <c r="R199" s="113" t="s">
        <v>3746</v>
      </c>
      <c r="S199" s="113"/>
      <c r="T199" s="113" t="s">
        <v>3747</v>
      </c>
      <c r="U199" s="113"/>
      <c r="V199" s="113" t="s">
        <v>3748</v>
      </c>
      <c r="W199" s="113"/>
      <c r="X199" s="113" t="s">
        <v>3749</v>
      </c>
      <c r="Y199" s="113"/>
      <c r="Z199" s="113" t="s">
        <v>3750</v>
      </c>
      <c r="AA199" s="113"/>
      <c r="AB199" s="113" t="s">
        <v>3751</v>
      </c>
      <c r="AC199" s="113"/>
      <c r="AD199" s="113" t="s">
        <v>3752</v>
      </c>
      <c r="AE199" s="113"/>
      <c r="AF199" s="113" t="s">
        <v>3753</v>
      </c>
      <c r="AG199" s="113"/>
      <c r="AH199" s="113" t="s">
        <v>3754</v>
      </c>
      <c r="AI199" s="113"/>
      <c r="AJ199" s="113" t="s">
        <v>3755</v>
      </c>
      <c r="AK199" s="113"/>
      <c r="AL199" s="113" t="s">
        <v>3756</v>
      </c>
      <c r="AM199" s="113"/>
      <c r="AN199" s="113" t="s">
        <v>3757</v>
      </c>
      <c r="AO199" s="113"/>
      <c r="AP199" s="113" t="s">
        <v>3758</v>
      </c>
      <c r="AQ199" s="113"/>
      <c r="AR199" s="113" t="s">
        <v>3759</v>
      </c>
      <c r="AS199" s="113"/>
      <c r="AT199" s="113" t="s">
        <v>3760</v>
      </c>
      <c r="AU199" s="113"/>
      <c r="AV199" s="113" t="s">
        <v>3761</v>
      </c>
      <c r="AW199" s="113"/>
      <c r="AX199" s="113" t="s">
        <v>3762</v>
      </c>
      <c r="AY199" s="113"/>
      <c r="AZ199" s="113" t="s">
        <v>3763</v>
      </c>
      <c r="BA199" s="113"/>
      <c r="BB199" s="113" t="s">
        <v>3764</v>
      </c>
      <c r="BC199" s="113"/>
      <c r="BD199" s="113" t="s">
        <v>3765</v>
      </c>
      <c r="BE199" s="63"/>
      <c r="BF199" s="63"/>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row>
    <row r="200" spans="1:237" s="3" customFormat="1" ht="13.2" x14ac:dyDescent="0.25">
      <c r="B200" s="52" t="s">
        <v>8137</v>
      </c>
      <c r="C200" s="27">
        <v>2020</v>
      </c>
      <c r="D200" s="86" t="s">
        <v>3766</v>
      </c>
      <c r="E200" s="86"/>
      <c r="F200" s="86" t="s">
        <v>3767</v>
      </c>
      <c r="G200" s="86"/>
      <c r="H200" s="86" t="s">
        <v>3768</v>
      </c>
      <c r="I200" s="86"/>
      <c r="J200" s="86" t="s">
        <v>3769</v>
      </c>
      <c r="K200" s="86"/>
      <c r="L200" s="86" t="s">
        <v>3770</v>
      </c>
      <c r="M200" s="114"/>
      <c r="N200" s="86" t="s">
        <v>3771</v>
      </c>
      <c r="O200" s="86"/>
      <c r="P200" s="86" t="s">
        <v>3772</v>
      </c>
      <c r="Q200" s="86"/>
      <c r="R200" s="86" t="s">
        <v>3773</v>
      </c>
      <c r="S200" s="86"/>
      <c r="T200" s="86" t="s">
        <v>3774</v>
      </c>
      <c r="U200" s="86"/>
      <c r="V200" s="86" t="s">
        <v>3775</v>
      </c>
      <c r="W200" s="86"/>
      <c r="X200" s="86" t="s">
        <v>3776</v>
      </c>
      <c r="Y200" s="86"/>
      <c r="Z200" s="86" t="s">
        <v>3777</v>
      </c>
      <c r="AA200" s="86"/>
      <c r="AB200" s="86" t="s">
        <v>3778</v>
      </c>
      <c r="AC200" s="86"/>
      <c r="AD200" s="86" t="s">
        <v>3779</v>
      </c>
      <c r="AE200" s="86"/>
      <c r="AF200" s="86" t="s">
        <v>3780</v>
      </c>
      <c r="AG200" s="86"/>
      <c r="AH200" s="86" t="s">
        <v>3781</v>
      </c>
      <c r="AI200" s="86"/>
      <c r="AJ200" s="86" t="s">
        <v>3782</v>
      </c>
      <c r="AK200" s="86"/>
      <c r="AL200" s="86" t="s">
        <v>3783</v>
      </c>
      <c r="AM200" s="86"/>
      <c r="AN200" s="86" t="s">
        <v>3784</v>
      </c>
      <c r="AO200" s="86"/>
      <c r="AP200" s="86" t="s">
        <v>3785</v>
      </c>
      <c r="AQ200" s="86"/>
      <c r="AR200" s="86" t="s">
        <v>3786</v>
      </c>
      <c r="AS200" s="86"/>
      <c r="AT200" s="86" t="s">
        <v>3787</v>
      </c>
      <c r="AU200" s="86"/>
      <c r="AV200" s="86" t="s">
        <v>3788</v>
      </c>
      <c r="AW200" s="86"/>
      <c r="AX200" s="86" t="s">
        <v>3789</v>
      </c>
      <c r="AY200" s="86"/>
      <c r="AZ200" s="86" t="s">
        <v>3790</v>
      </c>
      <c r="BA200" s="86"/>
      <c r="BB200" s="86" t="s">
        <v>3791</v>
      </c>
      <c r="BC200" s="86"/>
      <c r="BD200" s="86" t="s">
        <v>3792</v>
      </c>
      <c r="BE200" s="63"/>
      <c r="BF200" s="63"/>
      <c r="BG200" s="6"/>
    </row>
    <row r="201" spans="1:237" s="6" customFormat="1" ht="13.2" x14ac:dyDescent="0.25">
      <c r="B201" s="52"/>
      <c r="C201" s="27">
        <v>2021</v>
      </c>
      <c r="D201" s="86" t="s">
        <v>3793</v>
      </c>
      <c r="E201" s="86"/>
      <c r="F201" s="86" t="s">
        <v>3794</v>
      </c>
      <c r="G201" s="86"/>
      <c r="H201" s="86" t="s">
        <v>3795</v>
      </c>
      <c r="I201" s="86"/>
      <c r="J201" s="86" t="s">
        <v>3796</v>
      </c>
      <c r="K201" s="86"/>
      <c r="L201" s="86" t="s">
        <v>3797</v>
      </c>
      <c r="M201" s="89"/>
      <c r="N201" s="86" t="s">
        <v>3798</v>
      </c>
      <c r="O201" s="86"/>
      <c r="P201" s="86" t="s">
        <v>3799</v>
      </c>
      <c r="Q201" s="86"/>
      <c r="R201" s="86" t="s">
        <v>3800</v>
      </c>
      <c r="S201" s="86"/>
      <c r="T201" s="86" t="s">
        <v>3801</v>
      </c>
      <c r="U201" s="86"/>
      <c r="V201" s="86" t="s">
        <v>3802</v>
      </c>
      <c r="W201" s="86"/>
      <c r="X201" s="86" t="s">
        <v>3803</v>
      </c>
      <c r="Y201" s="86"/>
      <c r="Z201" s="86" t="s">
        <v>3804</v>
      </c>
      <c r="AA201" s="86"/>
      <c r="AB201" s="86" t="s">
        <v>3805</v>
      </c>
      <c r="AC201" s="86"/>
      <c r="AD201" s="86" t="s">
        <v>3806</v>
      </c>
      <c r="AE201" s="86"/>
      <c r="AF201" s="86" t="s">
        <v>3807</v>
      </c>
      <c r="AG201" s="86"/>
      <c r="AH201" s="86" t="s">
        <v>3808</v>
      </c>
      <c r="AI201" s="86"/>
      <c r="AJ201" s="86" t="s">
        <v>3809</v>
      </c>
      <c r="AK201" s="86"/>
      <c r="AL201" s="86" t="s">
        <v>3810</v>
      </c>
      <c r="AM201" s="86"/>
      <c r="AN201" s="86" t="s">
        <v>3811</v>
      </c>
      <c r="AO201" s="86"/>
      <c r="AP201" s="86" t="s">
        <v>3812</v>
      </c>
      <c r="AQ201" s="86"/>
      <c r="AR201" s="86" t="s">
        <v>3813</v>
      </c>
      <c r="AS201" s="86"/>
      <c r="AT201" s="86" t="s">
        <v>3814</v>
      </c>
      <c r="AU201" s="86"/>
      <c r="AV201" s="86" t="s">
        <v>3815</v>
      </c>
      <c r="AW201" s="86"/>
      <c r="AX201" s="86" t="s">
        <v>3816</v>
      </c>
      <c r="AY201" s="86"/>
      <c r="AZ201" s="86" t="s">
        <v>3817</v>
      </c>
      <c r="BA201" s="86"/>
      <c r="BB201" s="86" t="s">
        <v>3818</v>
      </c>
      <c r="BC201" s="86"/>
      <c r="BD201" s="86" t="s">
        <v>3819</v>
      </c>
      <c r="BE201" s="63"/>
      <c r="BF201" s="63"/>
    </row>
    <row r="202" spans="1:237" s="4" customFormat="1" ht="13.2" x14ac:dyDescent="0.25">
      <c r="A202" s="6"/>
      <c r="B202" s="52"/>
      <c r="C202" s="13">
        <v>2022</v>
      </c>
      <c r="D202" s="86" t="s">
        <v>3820</v>
      </c>
      <c r="E202" s="86"/>
      <c r="F202" s="86" t="s">
        <v>3821</v>
      </c>
      <c r="G202" s="86"/>
      <c r="H202" s="86" t="s">
        <v>3822</v>
      </c>
      <c r="I202" s="86"/>
      <c r="J202" s="86" t="s">
        <v>3823</v>
      </c>
      <c r="K202" s="86"/>
      <c r="L202" s="86" t="s">
        <v>3824</v>
      </c>
      <c r="M202" s="89"/>
      <c r="N202" s="86" t="s">
        <v>3825</v>
      </c>
      <c r="O202" s="86"/>
      <c r="P202" s="86" t="s">
        <v>3826</v>
      </c>
      <c r="Q202" s="86"/>
      <c r="R202" s="86" t="s">
        <v>3827</v>
      </c>
      <c r="S202" s="86"/>
      <c r="T202" s="86" t="s">
        <v>3828</v>
      </c>
      <c r="U202" s="86"/>
      <c r="V202" s="86" t="s">
        <v>3829</v>
      </c>
      <c r="W202" s="86"/>
      <c r="X202" s="86" t="s">
        <v>3830</v>
      </c>
      <c r="Y202" s="86"/>
      <c r="Z202" s="86" t="s">
        <v>3831</v>
      </c>
      <c r="AA202" s="86"/>
      <c r="AB202" s="86" t="s">
        <v>3832</v>
      </c>
      <c r="AC202" s="86"/>
      <c r="AD202" s="86" t="s">
        <v>3833</v>
      </c>
      <c r="AE202" s="86"/>
      <c r="AF202" s="86" t="s">
        <v>3834</v>
      </c>
      <c r="AG202" s="86"/>
      <c r="AH202" s="86" t="s">
        <v>3835</v>
      </c>
      <c r="AI202" s="86"/>
      <c r="AJ202" s="86" t="s">
        <v>3836</v>
      </c>
      <c r="AK202" s="86"/>
      <c r="AL202" s="86" t="s">
        <v>3837</v>
      </c>
      <c r="AM202" s="86"/>
      <c r="AN202" s="86" t="s">
        <v>3838</v>
      </c>
      <c r="AO202" s="86"/>
      <c r="AP202" s="86" t="s">
        <v>3839</v>
      </c>
      <c r="AQ202" s="86"/>
      <c r="AR202" s="86" t="s">
        <v>3840</v>
      </c>
      <c r="AS202" s="86"/>
      <c r="AT202" s="86" t="s">
        <v>3841</v>
      </c>
      <c r="AU202" s="86"/>
      <c r="AV202" s="86" t="s">
        <v>3842</v>
      </c>
      <c r="AW202" s="86"/>
      <c r="AX202" s="86">
        <v>2</v>
      </c>
      <c r="AY202" s="86"/>
      <c r="AZ202" s="86" t="s">
        <v>3843</v>
      </c>
      <c r="BA202" s="86"/>
      <c r="BB202" s="86" t="s">
        <v>3844</v>
      </c>
      <c r="BC202" s="86"/>
      <c r="BD202" s="86" t="s">
        <v>3845</v>
      </c>
      <c r="BE202" s="63"/>
      <c r="BF202" s="63"/>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c r="DC202" s="6"/>
      <c r="DD202" s="6"/>
      <c r="DE202" s="6"/>
      <c r="DF202" s="6"/>
      <c r="DG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row>
    <row r="203" spans="1:237" s="6" customFormat="1" ht="13.2" x14ac:dyDescent="0.25">
      <c r="B203" s="52" t="s">
        <v>8138</v>
      </c>
      <c r="C203" s="27">
        <v>2018</v>
      </c>
      <c r="D203" s="86" t="s">
        <v>3846</v>
      </c>
      <c r="E203" s="86"/>
      <c r="F203" s="86" t="s">
        <v>3847</v>
      </c>
      <c r="G203" s="86"/>
      <c r="H203" s="86" t="s">
        <v>3848</v>
      </c>
      <c r="I203" s="86"/>
      <c r="J203" s="86" t="s">
        <v>3849</v>
      </c>
      <c r="K203" s="86"/>
      <c r="L203" s="86" t="s">
        <v>3850</v>
      </c>
      <c r="M203" s="89"/>
      <c r="N203" s="86" t="s">
        <v>3851</v>
      </c>
      <c r="O203" s="86"/>
      <c r="P203" s="86" t="s">
        <v>3852</v>
      </c>
      <c r="Q203" s="86"/>
      <c r="R203" s="86" t="s">
        <v>3853</v>
      </c>
      <c r="S203" s="86"/>
      <c r="T203" s="86" t="s">
        <v>3854</v>
      </c>
      <c r="U203" s="86"/>
      <c r="V203" s="86" t="s">
        <v>3855</v>
      </c>
      <c r="W203" s="86"/>
      <c r="X203" s="86" t="s">
        <v>3856</v>
      </c>
      <c r="Y203" s="86"/>
      <c r="Z203" s="86" t="s">
        <v>3857</v>
      </c>
      <c r="AA203" s="86"/>
      <c r="AB203" s="86" t="s">
        <v>3858</v>
      </c>
      <c r="AC203" s="86"/>
      <c r="AD203" s="86" t="s">
        <v>3859</v>
      </c>
      <c r="AE203" s="86"/>
      <c r="AF203" s="86" t="s">
        <v>3860</v>
      </c>
      <c r="AG203" s="86"/>
      <c r="AH203" s="86" t="s">
        <v>3861</v>
      </c>
      <c r="AI203" s="86"/>
      <c r="AJ203" s="86" t="s">
        <v>3862</v>
      </c>
      <c r="AK203" s="86"/>
      <c r="AL203" s="86" t="s">
        <v>3863</v>
      </c>
      <c r="AM203" s="86"/>
      <c r="AN203" s="86" t="s">
        <v>3864</v>
      </c>
      <c r="AO203" s="86"/>
      <c r="AP203" s="86" t="s">
        <v>3865</v>
      </c>
      <c r="AQ203" s="86"/>
      <c r="AR203" s="86" t="s">
        <v>3866</v>
      </c>
      <c r="AS203" s="86"/>
      <c r="AT203" s="86" t="s">
        <v>3867</v>
      </c>
      <c r="AU203" s="86"/>
      <c r="AV203" s="86" t="s">
        <v>3868</v>
      </c>
      <c r="AW203" s="86"/>
      <c r="AX203" s="86">
        <v>4</v>
      </c>
      <c r="AY203" s="86"/>
      <c r="AZ203" s="86" t="s">
        <v>3869</v>
      </c>
      <c r="BA203" s="86"/>
      <c r="BB203" s="86" t="s">
        <v>3870</v>
      </c>
      <c r="BC203" s="86"/>
      <c r="BD203" s="86" t="s">
        <v>3871</v>
      </c>
      <c r="BE203" s="63"/>
      <c r="BF203" s="63"/>
    </row>
    <row r="204" spans="1:237" s="6" customFormat="1" ht="13.2" x14ac:dyDescent="0.25">
      <c r="B204" s="52"/>
      <c r="C204" s="27">
        <v>2019</v>
      </c>
      <c r="D204" s="86" t="s">
        <v>3872</v>
      </c>
      <c r="E204" s="86"/>
      <c r="F204" s="86" t="s">
        <v>3873</v>
      </c>
      <c r="G204" s="86"/>
      <c r="H204" s="86" t="s">
        <v>3874</v>
      </c>
      <c r="I204" s="86"/>
      <c r="J204" s="86" t="s">
        <v>3875</v>
      </c>
      <c r="K204" s="86"/>
      <c r="L204" s="86">
        <v>3</v>
      </c>
      <c r="M204" s="89"/>
      <c r="N204" s="86" t="s">
        <v>3876</v>
      </c>
      <c r="O204" s="99" t="s">
        <v>3877</v>
      </c>
      <c r="P204" s="86" t="s">
        <v>3878</v>
      </c>
      <c r="Q204" s="86"/>
      <c r="R204" s="86" t="s">
        <v>3879</v>
      </c>
      <c r="S204" s="86"/>
      <c r="T204" s="86" t="s">
        <v>3880</v>
      </c>
      <c r="U204" s="86"/>
      <c r="V204" s="86" t="s">
        <v>3881</v>
      </c>
      <c r="W204" s="86"/>
      <c r="X204" s="86" t="s">
        <v>3882</v>
      </c>
      <c r="Y204" s="86"/>
      <c r="Z204" s="86" t="s">
        <v>3883</v>
      </c>
      <c r="AA204" s="86"/>
      <c r="AB204" s="86" t="s">
        <v>3884</v>
      </c>
      <c r="AC204" s="86"/>
      <c r="AD204" s="86" t="s">
        <v>3885</v>
      </c>
      <c r="AE204" s="86"/>
      <c r="AF204" s="86" t="s">
        <v>3886</v>
      </c>
      <c r="AG204" s="86"/>
      <c r="AH204" s="86" t="s">
        <v>3887</v>
      </c>
      <c r="AI204" s="86"/>
      <c r="AJ204" s="86" t="s">
        <v>3888</v>
      </c>
      <c r="AK204" s="86"/>
      <c r="AL204" s="86" t="s">
        <v>3889</v>
      </c>
      <c r="AM204" s="86"/>
      <c r="AN204" s="86" t="s">
        <v>3890</v>
      </c>
      <c r="AO204" s="86"/>
      <c r="AP204" s="86" t="s">
        <v>3891</v>
      </c>
      <c r="AQ204" s="86"/>
      <c r="AR204" s="86" t="s">
        <v>3892</v>
      </c>
      <c r="AS204" s="86"/>
      <c r="AT204" s="86">
        <v>1</v>
      </c>
      <c r="AU204" s="86"/>
      <c r="AV204" s="86" t="s">
        <v>3893</v>
      </c>
      <c r="AW204" s="86"/>
      <c r="AX204" s="86" t="s">
        <v>3894</v>
      </c>
      <c r="AY204" s="86"/>
      <c r="AZ204" s="86" t="s">
        <v>3895</v>
      </c>
      <c r="BA204" s="86"/>
      <c r="BB204" s="86" t="s">
        <v>3896</v>
      </c>
      <c r="BC204" s="99" t="s">
        <v>3897</v>
      </c>
      <c r="BD204" s="86" t="s">
        <v>3898</v>
      </c>
      <c r="BE204" s="63"/>
      <c r="BF204" s="63"/>
    </row>
    <row r="205" spans="1:237" s="6" customFormat="1" ht="13.2" x14ac:dyDescent="0.25">
      <c r="B205" s="52"/>
      <c r="C205" s="27">
        <v>2020</v>
      </c>
      <c r="D205" s="86" t="s">
        <v>3899</v>
      </c>
      <c r="E205" s="86"/>
      <c r="F205" s="86" t="s">
        <v>3900</v>
      </c>
      <c r="G205" s="86"/>
      <c r="H205" s="86" t="s">
        <v>3901</v>
      </c>
      <c r="I205" s="86"/>
      <c r="J205" s="86" t="s">
        <v>3902</v>
      </c>
      <c r="K205" s="86"/>
      <c r="L205" s="86" t="s">
        <v>3903</v>
      </c>
      <c r="M205" s="89"/>
      <c r="N205" s="86" t="s">
        <v>3904</v>
      </c>
      <c r="O205" s="86"/>
      <c r="P205" s="86" t="s">
        <v>3905</v>
      </c>
      <c r="Q205" s="86"/>
      <c r="R205" s="86" t="s">
        <v>3906</v>
      </c>
      <c r="S205" s="86"/>
      <c r="T205" s="86" t="s">
        <v>3907</v>
      </c>
      <c r="U205" s="86"/>
      <c r="V205" s="86" t="s">
        <v>3908</v>
      </c>
      <c r="W205" s="86"/>
      <c r="X205" s="86" t="s">
        <v>3909</v>
      </c>
      <c r="Y205" s="86"/>
      <c r="Z205" s="86" t="s">
        <v>3910</v>
      </c>
      <c r="AA205" s="86"/>
      <c r="AB205" s="86" t="s">
        <v>3911</v>
      </c>
      <c r="AC205" s="86"/>
      <c r="AD205" s="86" t="s">
        <v>3912</v>
      </c>
      <c r="AE205" s="86"/>
      <c r="AF205" s="86" t="s">
        <v>3913</v>
      </c>
      <c r="AG205" s="86"/>
      <c r="AH205" s="86" t="s">
        <v>3914</v>
      </c>
      <c r="AI205" s="86"/>
      <c r="AJ205" s="86" t="s">
        <v>3915</v>
      </c>
      <c r="AK205" s="86"/>
      <c r="AL205" s="86" t="s">
        <v>3916</v>
      </c>
      <c r="AM205" s="86"/>
      <c r="AN205" s="86" t="s">
        <v>3917</v>
      </c>
      <c r="AO205" s="86"/>
      <c r="AP205" s="86" t="s">
        <v>3918</v>
      </c>
      <c r="AQ205" s="86"/>
      <c r="AR205" s="86" t="s">
        <v>3919</v>
      </c>
      <c r="AS205" s="86"/>
      <c r="AT205" s="86" t="s">
        <v>3920</v>
      </c>
      <c r="AU205" s="86"/>
      <c r="AV205" s="86" t="s">
        <v>3921</v>
      </c>
      <c r="AW205" s="86"/>
      <c r="AX205" s="86" t="s">
        <v>3922</v>
      </c>
      <c r="AY205" s="86"/>
      <c r="AZ205" s="86" t="s">
        <v>3923</v>
      </c>
      <c r="BA205" s="86"/>
      <c r="BB205" s="86" t="s">
        <v>3924</v>
      </c>
      <c r="BC205" s="86"/>
      <c r="BD205" s="86" t="s">
        <v>3925</v>
      </c>
      <c r="BE205" s="63"/>
      <c r="BF205" s="63"/>
    </row>
    <row r="206" spans="1:237" s="4" customFormat="1" ht="13.2" x14ac:dyDescent="0.25">
      <c r="A206" s="6"/>
      <c r="B206" s="52"/>
      <c r="C206" s="13">
        <v>2022</v>
      </c>
      <c r="D206" s="86" t="s">
        <v>3926</v>
      </c>
      <c r="E206" s="86"/>
      <c r="F206" s="86" t="s">
        <v>3927</v>
      </c>
      <c r="G206" s="86"/>
      <c r="H206" s="86" t="s">
        <v>3928</v>
      </c>
      <c r="I206" s="86"/>
      <c r="J206" s="86" t="s">
        <v>3929</v>
      </c>
      <c r="K206" s="86"/>
      <c r="L206" s="86" t="s">
        <v>3930</v>
      </c>
      <c r="M206" s="89"/>
      <c r="N206" s="86" t="s">
        <v>3931</v>
      </c>
      <c r="O206" s="86"/>
      <c r="P206" s="86" t="s">
        <v>3932</v>
      </c>
      <c r="Q206" s="86"/>
      <c r="R206" s="86" t="s">
        <v>3933</v>
      </c>
      <c r="S206" s="86"/>
      <c r="T206" s="86" t="s">
        <v>3934</v>
      </c>
      <c r="U206" s="86"/>
      <c r="V206" s="86" t="s">
        <v>3935</v>
      </c>
      <c r="W206" s="86"/>
      <c r="X206" s="86" t="s">
        <v>3936</v>
      </c>
      <c r="Y206" s="86"/>
      <c r="Z206" s="86" t="s">
        <v>3937</v>
      </c>
      <c r="AA206" s="86"/>
      <c r="AB206" s="86" t="s">
        <v>3938</v>
      </c>
      <c r="AC206" s="86"/>
      <c r="AD206" s="86" t="s">
        <v>3939</v>
      </c>
      <c r="AE206" s="86"/>
      <c r="AF206" s="86" t="s">
        <v>3940</v>
      </c>
      <c r="AG206" s="86"/>
      <c r="AH206" s="86" t="s">
        <v>3941</v>
      </c>
      <c r="AI206" s="86"/>
      <c r="AJ206" s="86" t="s">
        <v>3942</v>
      </c>
      <c r="AK206" s="86"/>
      <c r="AL206" s="86" t="s">
        <v>3943</v>
      </c>
      <c r="AM206" s="86"/>
      <c r="AN206" s="86" t="s">
        <v>3944</v>
      </c>
      <c r="AO206" s="86"/>
      <c r="AP206" s="86" t="s">
        <v>3945</v>
      </c>
      <c r="AQ206" s="86"/>
      <c r="AR206" s="86" t="s">
        <v>3946</v>
      </c>
      <c r="AS206" s="86"/>
      <c r="AT206" s="86" t="s">
        <v>3947</v>
      </c>
      <c r="AU206" s="86"/>
      <c r="AV206" s="86" t="s">
        <v>3948</v>
      </c>
      <c r="AW206" s="86"/>
      <c r="AX206" s="86" t="s">
        <v>3949</v>
      </c>
      <c r="AY206" s="86"/>
      <c r="AZ206" s="86" t="s">
        <v>3950</v>
      </c>
      <c r="BA206" s="86"/>
      <c r="BB206" s="86" t="s">
        <v>3951</v>
      </c>
      <c r="BC206" s="86"/>
      <c r="BD206" s="86" t="s">
        <v>3952</v>
      </c>
      <c r="BE206" s="63"/>
      <c r="BF206" s="63"/>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c r="DC206" s="6"/>
      <c r="DD206" s="6"/>
      <c r="DE206" s="6"/>
      <c r="DF206" s="6"/>
      <c r="DG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c r="GC206" s="6"/>
      <c r="GD206" s="6"/>
      <c r="GE206" s="6"/>
      <c r="GF206" s="6"/>
      <c r="GG206" s="6"/>
      <c r="GH206" s="6"/>
      <c r="GI206" s="6"/>
      <c r="GJ206" s="6"/>
      <c r="GK206" s="6"/>
      <c r="GL206" s="6"/>
      <c r="GM206" s="6"/>
      <c r="GN206" s="6"/>
      <c r="GO206" s="6"/>
      <c r="GP206" s="6"/>
      <c r="GQ206" s="6"/>
      <c r="GR206" s="6"/>
      <c r="GS206" s="6"/>
      <c r="GT206" s="6"/>
      <c r="GU206" s="6"/>
      <c r="GV206" s="6"/>
      <c r="GW206" s="6"/>
      <c r="GX206" s="6"/>
      <c r="GY206" s="6"/>
      <c r="GZ206" s="6"/>
      <c r="HA206" s="6"/>
      <c r="HB206" s="6"/>
      <c r="HC206" s="6"/>
      <c r="HD206" s="6"/>
      <c r="HE206" s="6"/>
      <c r="HF206" s="6"/>
      <c r="HG206" s="6"/>
      <c r="HH206" s="6"/>
      <c r="HI206" s="6"/>
      <c r="HJ206" s="6"/>
      <c r="HK206" s="6"/>
      <c r="HL206" s="6"/>
      <c r="HM206" s="6"/>
      <c r="HN206" s="6"/>
      <c r="HO206" s="6"/>
      <c r="HP206" s="6"/>
      <c r="HQ206" s="6"/>
      <c r="HR206" s="6"/>
      <c r="HS206" s="6"/>
      <c r="HT206" s="6"/>
      <c r="HU206" s="6"/>
      <c r="HV206" s="6"/>
      <c r="HW206" s="6"/>
      <c r="HX206" s="6"/>
      <c r="HY206" s="6"/>
      <c r="HZ206" s="6"/>
      <c r="IA206" s="6"/>
      <c r="IB206" s="6"/>
      <c r="IC206" s="6"/>
    </row>
    <row r="207" spans="1:237" s="6" customFormat="1" ht="13.2" x14ac:dyDescent="0.25">
      <c r="B207" s="52" t="s">
        <v>8139</v>
      </c>
      <c r="C207" s="27">
        <v>2018</v>
      </c>
      <c r="D207" s="86">
        <v>9</v>
      </c>
      <c r="E207" s="86"/>
      <c r="F207" s="86" t="s">
        <v>3953</v>
      </c>
      <c r="G207" s="86"/>
      <c r="H207" s="86" t="s">
        <v>3954</v>
      </c>
      <c r="I207" s="86"/>
      <c r="J207" s="86" t="s">
        <v>3955</v>
      </c>
      <c r="K207" s="86"/>
      <c r="L207" s="86">
        <v>2</v>
      </c>
      <c r="M207" s="89"/>
      <c r="N207" s="86" t="s">
        <v>3956</v>
      </c>
      <c r="O207" s="86"/>
      <c r="P207" s="86" t="s">
        <v>3957</v>
      </c>
      <c r="Q207" s="86"/>
      <c r="R207" s="86" t="s">
        <v>3958</v>
      </c>
      <c r="S207" s="86"/>
      <c r="T207" s="86" t="s">
        <v>3959</v>
      </c>
      <c r="U207" s="86"/>
      <c r="V207" s="86">
        <v>2000</v>
      </c>
      <c r="W207" s="86"/>
      <c r="X207" s="86" t="s">
        <v>3960</v>
      </c>
      <c r="Y207" s="86"/>
      <c r="Z207" s="86" t="s">
        <v>3961</v>
      </c>
      <c r="AA207" s="86"/>
      <c r="AB207" s="86" t="s">
        <v>3962</v>
      </c>
      <c r="AC207" s="86"/>
      <c r="AD207" s="86" t="s">
        <v>3963</v>
      </c>
      <c r="AE207" s="86"/>
      <c r="AF207" s="86" t="s">
        <v>3964</v>
      </c>
      <c r="AG207" s="86"/>
      <c r="AH207" s="86" t="s">
        <v>3965</v>
      </c>
      <c r="AI207" s="86"/>
      <c r="AJ207" s="86" t="s">
        <v>3966</v>
      </c>
      <c r="AK207" s="86"/>
      <c r="AL207" s="86" t="s">
        <v>3967</v>
      </c>
      <c r="AM207" s="86"/>
      <c r="AN207" s="86" t="s">
        <v>3968</v>
      </c>
      <c r="AO207" s="86"/>
      <c r="AP207" s="86" t="s">
        <v>3969</v>
      </c>
      <c r="AQ207" s="86"/>
      <c r="AR207" s="86" t="s">
        <v>3970</v>
      </c>
      <c r="AS207" s="86"/>
      <c r="AT207" s="86">
        <v>6</v>
      </c>
      <c r="AU207" s="86"/>
      <c r="AV207" s="86" t="s">
        <v>3971</v>
      </c>
      <c r="AW207" s="86"/>
      <c r="AX207" s="86" t="s">
        <v>3972</v>
      </c>
      <c r="AY207" s="86"/>
      <c r="AZ207" s="86" t="s">
        <v>3973</v>
      </c>
      <c r="BA207" s="86"/>
      <c r="BB207" s="86" t="s">
        <v>3974</v>
      </c>
      <c r="BC207" s="86"/>
      <c r="BD207" s="86" t="s">
        <v>3975</v>
      </c>
      <c r="BE207" s="63"/>
      <c r="BF207" s="63"/>
    </row>
    <row r="208" spans="1:237" s="6" customFormat="1" ht="13.2" x14ac:dyDescent="0.25">
      <c r="B208" s="52"/>
      <c r="C208" s="27">
        <v>2019</v>
      </c>
      <c r="D208" s="86" t="s">
        <v>3976</v>
      </c>
      <c r="E208" s="86"/>
      <c r="F208" s="86" t="s">
        <v>3977</v>
      </c>
      <c r="G208" s="86"/>
      <c r="H208" s="86" t="s">
        <v>3978</v>
      </c>
      <c r="I208" s="86"/>
      <c r="J208" s="86" t="s">
        <v>3979</v>
      </c>
      <c r="K208" s="86"/>
      <c r="L208" s="86" t="s">
        <v>3980</v>
      </c>
      <c r="M208" s="89"/>
      <c r="N208" s="86" t="s">
        <v>3981</v>
      </c>
      <c r="O208" s="86"/>
      <c r="P208" s="86" t="s">
        <v>3982</v>
      </c>
      <c r="Q208" s="86"/>
      <c r="R208" s="86" t="s">
        <v>3983</v>
      </c>
      <c r="S208" s="86"/>
      <c r="T208" s="86" t="s">
        <v>3984</v>
      </c>
      <c r="U208" s="86"/>
      <c r="V208" s="86" t="s">
        <v>3985</v>
      </c>
      <c r="W208" s="86"/>
      <c r="X208" s="86" t="s">
        <v>3986</v>
      </c>
      <c r="Y208" s="86"/>
      <c r="Z208" s="86" t="s">
        <v>3987</v>
      </c>
      <c r="AA208" s="86"/>
      <c r="AB208" s="86" t="s">
        <v>3988</v>
      </c>
      <c r="AC208" s="86"/>
      <c r="AD208" s="86" t="s">
        <v>3989</v>
      </c>
      <c r="AE208" s="86"/>
      <c r="AF208" s="86" t="s">
        <v>3990</v>
      </c>
      <c r="AG208" s="86"/>
      <c r="AH208" s="86" t="s">
        <v>3991</v>
      </c>
      <c r="AI208" s="86"/>
      <c r="AJ208" s="86" t="s">
        <v>3992</v>
      </c>
      <c r="AK208" s="86"/>
      <c r="AL208" s="86" t="s">
        <v>3993</v>
      </c>
      <c r="AM208" s="86"/>
      <c r="AN208" s="86" t="s">
        <v>3994</v>
      </c>
      <c r="AO208" s="86"/>
      <c r="AP208" s="86" t="s">
        <v>3995</v>
      </c>
      <c r="AQ208" s="86"/>
      <c r="AR208" s="86" t="s">
        <v>3996</v>
      </c>
      <c r="AS208" s="86"/>
      <c r="AT208" s="86">
        <v>10</v>
      </c>
      <c r="AU208" s="86"/>
      <c r="AV208" s="86" t="s">
        <v>3997</v>
      </c>
      <c r="AW208" s="86"/>
      <c r="AX208" s="86" t="s">
        <v>3998</v>
      </c>
      <c r="AY208" s="86"/>
      <c r="AZ208" s="86">
        <v>1</v>
      </c>
      <c r="BA208" s="86"/>
      <c r="BB208" s="86" t="s">
        <v>3999</v>
      </c>
      <c r="BC208" s="86"/>
      <c r="BD208" s="86" t="s">
        <v>4000</v>
      </c>
      <c r="BE208" s="63"/>
      <c r="BF208" s="63"/>
    </row>
    <row r="209" spans="1:237" s="6" customFormat="1" ht="13.2" x14ac:dyDescent="0.25">
      <c r="B209" s="52"/>
      <c r="C209" s="27">
        <v>2020</v>
      </c>
      <c r="D209" s="86">
        <v>48</v>
      </c>
      <c r="E209" s="86"/>
      <c r="F209" s="86" t="s">
        <v>4001</v>
      </c>
      <c r="G209" s="86"/>
      <c r="H209" s="86" t="s">
        <v>4002</v>
      </c>
      <c r="I209" s="86"/>
      <c r="J209" s="86" t="s">
        <v>4003</v>
      </c>
      <c r="K209" s="86"/>
      <c r="L209" s="86" t="s">
        <v>4004</v>
      </c>
      <c r="M209" s="89"/>
      <c r="N209" s="86" t="s">
        <v>4005</v>
      </c>
      <c r="O209" s="86"/>
      <c r="P209" s="86" t="s">
        <v>4006</v>
      </c>
      <c r="Q209" s="86"/>
      <c r="R209" s="86" t="s">
        <v>4007</v>
      </c>
      <c r="S209" s="86"/>
      <c r="T209" s="86" t="s">
        <v>4008</v>
      </c>
      <c r="U209" s="86"/>
      <c r="V209" s="86" t="s">
        <v>4009</v>
      </c>
      <c r="W209" s="86"/>
      <c r="X209" s="86" t="s">
        <v>4010</v>
      </c>
      <c r="Y209" s="86"/>
      <c r="Z209" s="86" t="s">
        <v>4011</v>
      </c>
      <c r="AA209" s="86"/>
      <c r="AB209" s="86" t="s">
        <v>4012</v>
      </c>
      <c r="AC209" s="86"/>
      <c r="AD209" s="86" t="s">
        <v>4013</v>
      </c>
      <c r="AE209" s="86"/>
      <c r="AF209" s="86" t="s">
        <v>4014</v>
      </c>
      <c r="AG209" s="86"/>
      <c r="AH209" s="86" t="s">
        <v>4015</v>
      </c>
      <c r="AI209" s="86"/>
      <c r="AJ209" s="86" t="s">
        <v>4016</v>
      </c>
      <c r="AK209" s="86"/>
      <c r="AL209" s="86" t="s">
        <v>4017</v>
      </c>
      <c r="AM209" s="86"/>
      <c r="AN209" s="86" t="s">
        <v>4018</v>
      </c>
      <c r="AO209" s="86"/>
      <c r="AP209" s="86" t="s">
        <v>4019</v>
      </c>
      <c r="AQ209" s="86"/>
      <c r="AR209" s="86" t="s">
        <v>4020</v>
      </c>
      <c r="AS209" s="86"/>
      <c r="AT209" s="86">
        <v>13</v>
      </c>
      <c r="AU209" s="86"/>
      <c r="AV209" s="86" t="s">
        <v>4021</v>
      </c>
      <c r="AW209" s="86"/>
      <c r="AX209" s="86" t="s">
        <v>4022</v>
      </c>
      <c r="AY209" s="86"/>
      <c r="AZ209" s="86" t="s">
        <v>4023</v>
      </c>
      <c r="BA209" s="86"/>
      <c r="BB209" s="86" t="s">
        <v>4024</v>
      </c>
      <c r="BC209" s="86"/>
      <c r="BD209" s="86" t="s">
        <v>4025</v>
      </c>
      <c r="BE209" s="63"/>
      <c r="BF209" s="63"/>
    </row>
    <row r="210" spans="1:237" s="6" customFormat="1" ht="13.2" x14ac:dyDescent="0.25">
      <c r="B210" s="52"/>
      <c r="C210" s="27">
        <v>2021</v>
      </c>
      <c r="D210" s="86">
        <v>2</v>
      </c>
      <c r="E210" s="86"/>
      <c r="F210" s="86" t="s">
        <v>4026</v>
      </c>
      <c r="G210" s="86"/>
      <c r="H210" s="86" t="s">
        <v>4027</v>
      </c>
      <c r="I210" s="86"/>
      <c r="J210" s="86" t="s">
        <v>4028</v>
      </c>
      <c r="K210" s="86"/>
      <c r="L210" s="86" t="s">
        <v>4029</v>
      </c>
      <c r="M210" s="89"/>
      <c r="N210" s="86" t="s">
        <v>4030</v>
      </c>
      <c r="O210" s="86"/>
      <c r="P210" s="86" t="s">
        <v>4031</v>
      </c>
      <c r="Q210" s="86"/>
      <c r="R210" s="86" t="s">
        <v>4032</v>
      </c>
      <c r="S210" s="86"/>
      <c r="T210" s="86" t="s">
        <v>4033</v>
      </c>
      <c r="U210" s="86"/>
      <c r="V210" s="86" t="s">
        <v>4034</v>
      </c>
      <c r="W210" s="86"/>
      <c r="X210" s="86" t="s">
        <v>4035</v>
      </c>
      <c r="Y210" s="86"/>
      <c r="Z210" s="86" t="s">
        <v>4036</v>
      </c>
      <c r="AA210" s="86"/>
      <c r="AB210" s="86" t="s">
        <v>4037</v>
      </c>
      <c r="AC210" s="86"/>
      <c r="AD210" s="86" t="s">
        <v>4038</v>
      </c>
      <c r="AE210" s="86"/>
      <c r="AF210" s="86" t="s">
        <v>4039</v>
      </c>
      <c r="AG210" s="86"/>
      <c r="AH210" s="86" t="s">
        <v>4040</v>
      </c>
      <c r="AI210" s="86"/>
      <c r="AJ210" s="86" t="s">
        <v>4041</v>
      </c>
      <c r="AK210" s="86"/>
      <c r="AL210" s="86" t="s">
        <v>4042</v>
      </c>
      <c r="AM210" s="86"/>
      <c r="AN210" s="86" t="s">
        <v>4043</v>
      </c>
      <c r="AO210" s="86"/>
      <c r="AP210" s="86" t="s">
        <v>4044</v>
      </c>
      <c r="AQ210" s="86"/>
      <c r="AR210" s="86" t="s">
        <v>4045</v>
      </c>
      <c r="AS210" s="86"/>
      <c r="AT210" s="86">
        <v>7</v>
      </c>
      <c r="AU210" s="86"/>
      <c r="AV210" s="86" t="s">
        <v>4046</v>
      </c>
      <c r="AW210" s="86"/>
      <c r="AX210" s="86" t="s">
        <v>4047</v>
      </c>
      <c r="AY210" s="86"/>
      <c r="AZ210" s="86">
        <v>1</v>
      </c>
      <c r="BA210" s="86"/>
      <c r="BB210" s="86" t="s">
        <v>4048</v>
      </c>
      <c r="BC210" s="86"/>
      <c r="BD210" s="86" t="s">
        <v>4049</v>
      </c>
      <c r="BE210" s="63"/>
      <c r="BF210" s="63"/>
    </row>
    <row r="211" spans="1:237" s="4" customFormat="1" ht="13.2" x14ac:dyDescent="0.25">
      <c r="A211" s="6"/>
      <c r="B211" s="52"/>
      <c r="C211" s="13">
        <v>2022</v>
      </c>
      <c r="D211" s="86">
        <v>6</v>
      </c>
      <c r="E211" s="86"/>
      <c r="F211" s="86" t="s">
        <v>4050</v>
      </c>
      <c r="G211" s="86"/>
      <c r="H211" s="86" t="s">
        <v>4051</v>
      </c>
      <c r="I211" s="86"/>
      <c r="J211" s="86" t="s">
        <v>4052</v>
      </c>
      <c r="K211" s="86"/>
      <c r="L211" s="86" t="s">
        <v>4053</v>
      </c>
      <c r="M211" s="89"/>
      <c r="N211" s="86" t="s">
        <v>4054</v>
      </c>
      <c r="O211" s="86"/>
      <c r="P211" s="86" t="s">
        <v>4055</v>
      </c>
      <c r="Q211" s="86"/>
      <c r="R211" s="86" t="s">
        <v>4056</v>
      </c>
      <c r="S211" s="86"/>
      <c r="T211" s="86">
        <v>45</v>
      </c>
      <c r="U211" s="86"/>
      <c r="V211" s="86" t="s">
        <v>4057</v>
      </c>
      <c r="W211" s="86"/>
      <c r="X211" s="86" t="s">
        <v>4058</v>
      </c>
      <c r="Y211" s="86"/>
      <c r="Z211" s="86" t="s">
        <v>4059</v>
      </c>
      <c r="AA211" s="86"/>
      <c r="AB211" s="86" t="s">
        <v>4060</v>
      </c>
      <c r="AC211" s="86"/>
      <c r="AD211" s="86" t="s">
        <v>4061</v>
      </c>
      <c r="AE211" s="86"/>
      <c r="AF211" s="86" t="s">
        <v>4062</v>
      </c>
      <c r="AG211" s="86"/>
      <c r="AH211" s="86" t="s">
        <v>4063</v>
      </c>
      <c r="AI211" s="86"/>
      <c r="AJ211" s="86" t="s">
        <v>4064</v>
      </c>
      <c r="AK211" s="86"/>
      <c r="AL211" s="86" t="s">
        <v>4065</v>
      </c>
      <c r="AM211" s="86"/>
      <c r="AN211" s="86" t="s">
        <v>4066</v>
      </c>
      <c r="AO211" s="86"/>
      <c r="AP211" s="86" t="s">
        <v>4067</v>
      </c>
      <c r="AQ211" s="86"/>
      <c r="AR211" s="86" t="s">
        <v>4068</v>
      </c>
      <c r="AS211" s="86"/>
      <c r="AT211" s="86">
        <v>2</v>
      </c>
      <c r="AU211" s="86"/>
      <c r="AV211" s="86" t="s">
        <v>4069</v>
      </c>
      <c r="AW211" s="86"/>
      <c r="AX211" s="86" t="s">
        <v>4070</v>
      </c>
      <c r="AY211" s="86"/>
      <c r="AZ211" s="86" t="s">
        <v>4071</v>
      </c>
      <c r="BA211" s="86"/>
      <c r="BB211" s="86" t="s">
        <v>4072</v>
      </c>
      <c r="BC211" s="86"/>
      <c r="BD211" s="86" t="s">
        <v>4073</v>
      </c>
      <c r="BE211" s="63"/>
      <c r="BF211" s="63"/>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c r="DC211" s="6"/>
      <c r="DD211" s="6"/>
      <c r="DE211" s="6"/>
      <c r="DF211" s="6"/>
      <c r="DG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row>
    <row r="212" spans="1:237" s="6" customFormat="1" ht="13.2" x14ac:dyDescent="0.25">
      <c r="B212" s="52" t="s">
        <v>8140</v>
      </c>
      <c r="C212" s="27">
        <v>2018</v>
      </c>
      <c r="D212" s="86" t="s">
        <v>4074</v>
      </c>
      <c r="E212" s="86"/>
      <c r="F212" s="86" t="s">
        <v>4075</v>
      </c>
      <c r="G212" s="86"/>
      <c r="H212" s="86" t="s">
        <v>4076</v>
      </c>
      <c r="I212" s="86"/>
      <c r="J212" s="86" t="s">
        <v>4077</v>
      </c>
      <c r="K212" s="86"/>
      <c r="L212" s="86" t="s">
        <v>4078</v>
      </c>
      <c r="M212" s="89"/>
      <c r="N212" s="86" t="s">
        <v>4079</v>
      </c>
      <c r="O212" s="86"/>
      <c r="P212" s="86" t="s">
        <v>4080</v>
      </c>
      <c r="Q212" s="86"/>
      <c r="R212" s="86" t="s">
        <v>4081</v>
      </c>
      <c r="S212" s="86"/>
      <c r="T212" s="86" t="s">
        <v>4082</v>
      </c>
      <c r="U212" s="86"/>
      <c r="V212" s="86" t="s">
        <v>4083</v>
      </c>
      <c r="W212" s="86"/>
      <c r="X212" s="86" t="s">
        <v>4084</v>
      </c>
      <c r="Y212" s="86"/>
      <c r="Z212" s="86" t="s">
        <v>4085</v>
      </c>
      <c r="AA212" s="86"/>
      <c r="AB212" s="86" t="s">
        <v>4086</v>
      </c>
      <c r="AC212" s="86"/>
      <c r="AD212" s="86" t="s">
        <v>4087</v>
      </c>
      <c r="AE212" s="86"/>
      <c r="AF212" s="86" t="s">
        <v>4088</v>
      </c>
      <c r="AG212" s="86"/>
      <c r="AH212" s="86" t="s">
        <v>4089</v>
      </c>
      <c r="AI212" s="86"/>
      <c r="AJ212" s="86" t="s">
        <v>4090</v>
      </c>
      <c r="AK212" s="86"/>
      <c r="AL212" s="86" t="s">
        <v>4091</v>
      </c>
      <c r="AM212" s="86"/>
      <c r="AN212" s="86" t="s">
        <v>4092</v>
      </c>
      <c r="AO212" s="86"/>
      <c r="AP212" s="86" t="s">
        <v>4093</v>
      </c>
      <c r="AQ212" s="86"/>
      <c r="AR212" s="86" t="s">
        <v>4094</v>
      </c>
      <c r="AS212" s="86"/>
      <c r="AT212" s="86" t="s">
        <v>4095</v>
      </c>
      <c r="AU212" s="86"/>
      <c r="AV212" s="86" t="s">
        <v>4096</v>
      </c>
      <c r="AW212" s="86"/>
      <c r="AX212" s="86" t="s">
        <v>4097</v>
      </c>
      <c r="AY212" s="86"/>
      <c r="AZ212" s="86">
        <v>18</v>
      </c>
      <c r="BA212" s="86"/>
      <c r="BB212" s="86" t="s">
        <v>4098</v>
      </c>
      <c r="BC212" s="86"/>
      <c r="BD212" s="86" t="s">
        <v>4099</v>
      </c>
      <c r="BE212" s="63"/>
      <c r="BF212" s="63"/>
    </row>
    <row r="213" spans="1:237" s="6" customFormat="1" ht="13.2" x14ac:dyDescent="0.25">
      <c r="B213" s="52"/>
      <c r="C213" s="27">
        <v>2019</v>
      </c>
      <c r="D213" s="86" t="s">
        <v>4100</v>
      </c>
      <c r="E213" s="86"/>
      <c r="F213" s="86" t="s">
        <v>4101</v>
      </c>
      <c r="G213" s="86"/>
      <c r="H213" s="86" t="s">
        <v>4102</v>
      </c>
      <c r="I213" s="86"/>
      <c r="J213" s="86" t="s">
        <v>4103</v>
      </c>
      <c r="K213" s="86"/>
      <c r="L213" s="86" t="s">
        <v>4104</v>
      </c>
      <c r="M213" s="114"/>
      <c r="N213" s="86" t="s">
        <v>4105</v>
      </c>
      <c r="O213" s="86"/>
      <c r="P213" s="86" t="s">
        <v>4106</v>
      </c>
      <c r="Q213" s="86"/>
      <c r="R213" s="86" t="s">
        <v>4107</v>
      </c>
      <c r="S213" s="86"/>
      <c r="T213" s="86" t="s">
        <v>4108</v>
      </c>
      <c r="U213" s="86"/>
      <c r="V213" s="86" t="s">
        <v>4109</v>
      </c>
      <c r="W213" s="86"/>
      <c r="X213" s="86" t="s">
        <v>4110</v>
      </c>
      <c r="Y213" s="86"/>
      <c r="Z213" s="86" t="s">
        <v>4111</v>
      </c>
      <c r="AA213" s="86"/>
      <c r="AB213" s="86" t="s">
        <v>4112</v>
      </c>
      <c r="AC213" s="86"/>
      <c r="AD213" s="86" t="s">
        <v>4113</v>
      </c>
      <c r="AE213" s="86"/>
      <c r="AF213" s="86" t="s">
        <v>4114</v>
      </c>
      <c r="AG213" s="86"/>
      <c r="AH213" s="86" t="s">
        <v>4115</v>
      </c>
      <c r="AI213" s="86"/>
      <c r="AJ213" s="86" t="s">
        <v>4116</v>
      </c>
      <c r="AK213" s="86"/>
      <c r="AL213" s="86">
        <v>9</v>
      </c>
      <c r="AM213" s="86"/>
      <c r="AN213" s="86" t="s">
        <v>4117</v>
      </c>
      <c r="AO213" s="86"/>
      <c r="AP213" s="86" t="s">
        <v>4118</v>
      </c>
      <c r="AQ213" s="86"/>
      <c r="AR213" s="86" t="s">
        <v>4119</v>
      </c>
      <c r="AS213" s="86"/>
      <c r="AT213" s="86">
        <v>78</v>
      </c>
      <c r="AU213" s="86"/>
      <c r="AV213" s="86">
        <v>1</v>
      </c>
      <c r="AW213" s="86"/>
      <c r="AX213" s="86" t="s">
        <v>4120</v>
      </c>
      <c r="AY213" s="86"/>
      <c r="AZ213" s="86" t="s">
        <v>4121</v>
      </c>
      <c r="BA213" s="86"/>
      <c r="BB213" s="86" t="s">
        <v>4122</v>
      </c>
      <c r="BC213" s="86"/>
      <c r="BD213" s="86">
        <v>3</v>
      </c>
      <c r="BE213" s="63"/>
      <c r="BF213" s="63"/>
    </row>
    <row r="214" spans="1:237" s="6" customFormat="1" ht="13.2" x14ac:dyDescent="0.25">
      <c r="B214" s="52"/>
      <c r="C214" s="27">
        <v>2020</v>
      </c>
      <c r="D214" s="86" t="s">
        <v>4123</v>
      </c>
      <c r="E214" s="86"/>
      <c r="F214" s="86" t="s">
        <v>4124</v>
      </c>
      <c r="G214" s="86"/>
      <c r="H214" s="86" t="s">
        <v>4125</v>
      </c>
      <c r="I214" s="86"/>
      <c r="J214" s="86" t="s">
        <v>4126</v>
      </c>
      <c r="K214" s="86"/>
      <c r="L214" s="86" t="s">
        <v>4127</v>
      </c>
      <c r="M214" s="89"/>
      <c r="N214" s="86">
        <v>20</v>
      </c>
      <c r="O214" s="86"/>
      <c r="P214" s="86" t="s">
        <v>4128</v>
      </c>
      <c r="Q214" s="86"/>
      <c r="R214" s="86" t="s">
        <v>4129</v>
      </c>
      <c r="S214" s="86"/>
      <c r="T214" s="86" t="s">
        <v>4130</v>
      </c>
      <c r="U214" s="86"/>
      <c r="V214" s="86" t="s">
        <v>4131</v>
      </c>
      <c r="W214" s="86"/>
      <c r="X214" s="86" t="s">
        <v>4132</v>
      </c>
      <c r="Y214" s="86"/>
      <c r="Z214" s="86" t="s">
        <v>4133</v>
      </c>
      <c r="AA214" s="86"/>
      <c r="AB214" s="86" t="s">
        <v>4134</v>
      </c>
      <c r="AC214" s="86"/>
      <c r="AD214" s="86" t="s">
        <v>4135</v>
      </c>
      <c r="AE214" s="86"/>
      <c r="AF214" s="86" t="s">
        <v>4136</v>
      </c>
      <c r="AG214" s="86"/>
      <c r="AH214" s="86" t="s">
        <v>4137</v>
      </c>
      <c r="AI214" s="86"/>
      <c r="AJ214" s="86" t="s">
        <v>4138</v>
      </c>
      <c r="AK214" s="86"/>
      <c r="AL214" s="86" t="s">
        <v>4139</v>
      </c>
      <c r="AM214" s="86"/>
      <c r="AN214" s="86" t="s">
        <v>4140</v>
      </c>
      <c r="AO214" s="86"/>
      <c r="AP214" s="86" t="s">
        <v>4141</v>
      </c>
      <c r="AQ214" s="86"/>
      <c r="AR214" s="86" t="s">
        <v>4142</v>
      </c>
      <c r="AS214" s="86"/>
      <c r="AT214" s="86" t="s">
        <v>4143</v>
      </c>
      <c r="AU214" s="86"/>
      <c r="AV214" s="86" t="s">
        <v>4144</v>
      </c>
      <c r="AW214" s="86"/>
      <c r="AX214" s="86" t="s">
        <v>4145</v>
      </c>
      <c r="AY214" s="86"/>
      <c r="AZ214" s="86">
        <v>9</v>
      </c>
      <c r="BA214" s="86"/>
      <c r="BB214" s="86">
        <v>27</v>
      </c>
      <c r="BC214" s="86"/>
      <c r="BD214" s="86"/>
      <c r="BE214" s="63"/>
      <c r="BF214" s="63"/>
    </row>
    <row r="215" spans="1:237" s="6" customFormat="1" ht="13.2" x14ac:dyDescent="0.25">
      <c r="B215" s="52"/>
      <c r="C215" s="27">
        <v>2021</v>
      </c>
      <c r="D215" s="86" t="s">
        <v>4146</v>
      </c>
      <c r="E215" s="86"/>
      <c r="F215" s="86" t="s">
        <v>4147</v>
      </c>
      <c r="G215" s="86"/>
      <c r="H215" s="86" t="s">
        <v>4148</v>
      </c>
      <c r="I215" s="86"/>
      <c r="J215" s="86" t="s">
        <v>4149</v>
      </c>
      <c r="K215" s="86"/>
      <c r="L215" s="86" t="s">
        <v>4150</v>
      </c>
      <c r="M215" s="89"/>
      <c r="N215" s="86" t="s">
        <v>4151</v>
      </c>
      <c r="O215" s="86"/>
      <c r="P215" s="86" t="s">
        <v>4152</v>
      </c>
      <c r="Q215" s="86"/>
      <c r="R215" s="86" t="s">
        <v>4153</v>
      </c>
      <c r="S215" s="86"/>
      <c r="T215" s="86" t="s">
        <v>4154</v>
      </c>
      <c r="U215" s="86"/>
      <c r="V215" s="86" t="s">
        <v>4155</v>
      </c>
      <c r="W215" s="86"/>
      <c r="X215" s="86" t="s">
        <v>4156</v>
      </c>
      <c r="Y215" s="86"/>
      <c r="Z215" s="86" t="s">
        <v>4157</v>
      </c>
      <c r="AA215" s="86"/>
      <c r="AB215" s="86" t="s">
        <v>4158</v>
      </c>
      <c r="AC215" s="86"/>
      <c r="AD215" s="86" t="s">
        <v>4159</v>
      </c>
      <c r="AE215" s="86"/>
      <c r="AF215" s="86" t="s">
        <v>4160</v>
      </c>
      <c r="AG215" s="86"/>
      <c r="AH215" s="86" t="s">
        <v>4161</v>
      </c>
      <c r="AI215" s="86"/>
      <c r="AJ215" s="86" t="s">
        <v>4162</v>
      </c>
      <c r="AK215" s="86"/>
      <c r="AL215" s="86" t="s">
        <v>4163</v>
      </c>
      <c r="AM215" s="86"/>
      <c r="AN215" s="86" t="s">
        <v>4164</v>
      </c>
      <c r="AO215" s="86"/>
      <c r="AP215" s="86" t="s">
        <v>4165</v>
      </c>
      <c r="AQ215" s="86"/>
      <c r="AR215" s="86" t="s">
        <v>4166</v>
      </c>
      <c r="AS215" s="86"/>
      <c r="AT215" s="86" t="s">
        <v>4167</v>
      </c>
      <c r="AU215" s="86"/>
      <c r="AV215" s="86" t="s">
        <v>4168</v>
      </c>
      <c r="AW215" s="86"/>
      <c r="AX215" s="86" t="s">
        <v>4169</v>
      </c>
      <c r="AY215" s="86"/>
      <c r="AZ215" s="86" t="s">
        <v>4170</v>
      </c>
      <c r="BA215" s="86"/>
      <c r="BB215" s="86">
        <v>20</v>
      </c>
      <c r="BC215" s="86"/>
      <c r="BD215" s="86" t="s">
        <v>4171</v>
      </c>
      <c r="BE215" s="63"/>
      <c r="BF215" s="63"/>
    </row>
    <row r="216" spans="1:237" s="3" customFormat="1" ht="13.2" x14ac:dyDescent="0.25">
      <c r="B216" s="52" t="s">
        <v>8141</v>
      </c>
      <c r="C216" s="27">
        <v>2018</v>
      </c>
      <c r="D216" s="86" t="s">
        <v>4172</v>
      </c>
      <c r="E216" s="86"/>
      <c r="F216" s="86" t="s">
        <v>4173</v>
      </c>
      <c r="G216" s="86"/>
      <c r="H216" s="86" t="s">
        <v>4174</v>
      </c>
      <c r="I216" s="86"/>
      <c r="J216" s="86" t="s">
        <v>4175</v>
      </c>
      <c r="K216" s="86"/>
      <c r="L216" s="86" t="s">
        <v>4176</v>
      </c>
      <c r="M216" s="89"/>
      <c r="N216" s="86" t="s">
        <v>4177</v>
      </c>
      <c r="O216" s="86"/>
      <c r="P216" s="86" t="s">
        <v>4178</v>
      </c>
      <c r="Q216" s="86"/>
      <c r="R216" s="86" t="s">
        <v>4179</v>
      </c>
      <c r="S216" s="86"/>
      <c r="T216" s="86" t="s">
        <v>4180</v>
      </c>
      <c r="U216" s="86"/>
      <c r="V216" s="86" t="s">
        <v>4181</v>
      </c>
      <c r="W216" s="86"/>
      <c r="X216" s="86" t="s">
        <v>4182</v>
      </c>
      <c r="Y216" s="86"/>
      <c r="Z216" s="86">
        <v>1</v>
      </c>
      <c r="AA216" s="86"/>
      <c r="AB216" s="86" t="s">
        <v>4183</v>
      </c>
      <c r="AC216" s="86"/>
      <c r="AD216" s="86" t="s">
        <v>4184</v>
      </c>
      <c r="AE216" s="86"/>
      <c r="AF216" s="86" t="s">
        <v>4185</v>
      </c>
      <c r="AG216" s="86"/>
      <c r="AH216" s="86" t="s">
        <v>4186</v>
      </c>
      <c r="AI216" s="86"/>
      <c r="AJ216" s="86" t="s">
        <v>4187</v>
      </c>
      <c r="AK216" s="86"/>
      <c r="AL216" s="86" t="s">
        <v>4188</v>
      </c>
      <c r="AM216" s="86"/>
      <c r="AN216" s="86" t="s">
        <v>4189</v>
      </c>
      <c r="AO216" s="86"/>
      <c r="AP216" s="86">
        <v>12</v>
      </c>
      <c r="AQ216" s="86"/>
      <c r="AR216" s="86" t="s">
        <v>4190</v>
      </c>
      <c r="AS216" s="86"/>
      <c r="AT216" s="86" t="s">
        <v>4191</v>
      </c>
      <c r="AU216" s="86"/>
      <c r="AV216" s="86" t="s">
        <v>4192</v>
      </c>
      <c r="AW216" s="86"/>
      <c r="AX216" s="86">
        <v>1</v>
      </c>
      <c r="AY216" s="86"/>
      <c r="AZ216" s="86" t="s">
        <v>4193</v>
      </c>
      <c r="BA216" s="86"/>
      <c r="BB216" s="86">
        <v>3</v>
      </c>
      <c r="BC216" s="86"/>
      <c r="BD216" s="86" t="s">
        <v>4194</v>
      </c>
      <c r="BE216" s="63"/>
      <c r="BF216" s="63"/>
      <c r="BG216" s="6"/>
    </row>
    <row r="217" spans="1:237" s="3" customFormat="1" ht="13.2" x14ac:dyDescent="0.25">
      <c r="B217" s="52"/>
      <c r="C217" s="27">
        <v>2019</v>
      </c>
      <c r="D217" s="86">
        <v>20</v>
      </c>
      <c r="E217" s="86"/>
      <c r="F217" s="86" t="s">
        <v>4195</v>
      </c>
      <c r="G217" s="86"/>
      <c r="H217" s="86" t="s">
        <v>4196</v>
      </c>
      <c r="I217" s="86"/>
      <c r="J217" s="86" t="s">
        <v>4197</v>
      </c>
      <c r="K217" s="86"/>
      <c r="L217" s="86" t="s">
        <v>4198</v>
      </c>
      <c r="M217" s="89"/>
      <c r="N217" s="86" t="s">
        <v>4199</v>
      </c>
      <c r="O217" s="99" t="s">
        <v>4200</v>
      </c>
      <c r="P217" s="86" t="s">
        <v>4201</v>
      </c>
      <c r="Q217" s="86"/>
      <c r="R217" s="86" t="s">
        <v>4202</v>
      </c>
      <c r="S217" s="86"/>
      <c r="T217" s="86" t="s">
        <v>4203</v>
      </c>
      <c r="U217" s="86"/>
      <c r="V217" s="86" t="s">
        <v>4204</v>
      </c>
      <c r="W217" s="86"/>
      <c r="X217" s="86" t="s">
        <v>4205</v>
      </c>
      <c r="Y217" s="86"/>
      <c r="Z217" s="86" t="s">
        <v>4206</v>
      </c>
      <c r="AA217" s="86"/>
      <c r="AB217" s="86" t="s">
        <v>4207</v>
      </c>
      <c r="AC217" s="86"/>
      <c r="AD217" s="86" t="s">
        <v>4208</v>
      </c>
      <c r="AE217" s="86"/>
      <c r="AF217" s="86" t="s">
        <v>4209</v>
      </c>
      <c r="AG217" s="86"/>
      <c r="AH217" s="86" t="s">
        <v>4210</v>
      </c>
      <c r="AI217" s="86"/>
      <c r="AJ217" s="86" t="s">
        <v>4211</v>
      </c>
      <c r="AK217" s="86"/>
      <c r="AL217" s="86" t="s">
        <v>4212</v>
      </c>
      <c r="AM217" s="86"/>
      <c r="AN217" s="86" t="s">
        <v>4213</v>
      </c>
      <c r="AO217" s="86"/>
      <c r="AP217" s="86" t="s">
        <v>4214</v>
      </c>
      <c r="AQ217" s="86"/>
      <c r="AR217" s="86" t="s">
        <v>4215</v>
      </c>
      <c r="AS217" s="86"/>
      <c r="AT217" s="86" t="s">
        <v>4216</v>
      </c>
      <c r="AU217" s="86"/>
      <c r="AV217" s="86" t="s">
        <v>4217</v>
      </c>
      <c r="AW217" s="86"/>
      <c r="AX217" s="86">
        <v>11</v>
      </c>
      <c r="AY217" s="86"/>
      <c r="AZ217" s="86">
        <v>1</v>
      </c>
      <c r="BA217" s="86"/>
      <c r="BB217" s="86" t="s">
        <v>4218</v>
      </c>
      <c r="BC217" s="99" t="s">
        <v>4219</v>
      </c>
      <c r="BD217" s="86" t="s">
        <v>4220</v>
      </c>
      <c r="BE217" s="63"/>
      <c r="BF217" s="63"/>
      <c r="BG217" s="6"/>
    </row>
    <row r="218" spans="1:237" s="3" customFormat="1" ht="13.2" x14ac:dyDescent="0.25">
      <c r="B218" s="52"/>
      <c r="C218" s="27">
        <v>2020</v>
      </c>
      <c r="D218" s="86">
        <v>6</v>
      </c>
      <c r="E218" s="86"/>
      <c r="F218" s="86" t="s">
        <v>4221</v>
      </c>
      <c r="G218" s="86"/>
      <c r="H218" s="86" t="s">
        <v>4222</v>
      </c>
      <c r="I218" s="86"/>
      <c r="J218" s="86" t="s">
        <v>4223</v>
      </c>
      <c r="K218" s="86"/>
      <c r="L218" s="86" t="s">
        <v>4224</v>
      </c>
      <c r="M218" s="89"/>
      <c r="N218" s="86">
        <v>22</v>
      </c>
      <c r="O218" s="86"/>
      <c r="P218" s="86" t="s">
        <v>4225</v>
      </c>
      <c r="Q218" s="86"/>
      <c r="R218" s="86" t="s">
        <v>4226</v>
      </c>
      <c r="S218" s="86"/>
      <c r="T218" s="86" t="s">
        <v>4227</v>
      </c>
      <c r="U218" s="86"/>
      <c r="V218" s="86" t="s">
        <v>4228</v>
      </c>
      <c r="W218" s="86"/>
      <c r="X218" s="86" t="s">
        <v>4229</v>
      </c>
      <c r="Y218" s="86"/>
      <c r="Z218" s="86" t="s">
        <v>4230</v>
      </c>
      <c r="AA218" s="86"/>
      <c r="AB218" s="86"/>
      <c r="AC218" s="86"/>
      <c r="AD218" s="86">
        <v>7</v>
      </c>
      <c r="AE218" s="86"/>
      <c r="AF218" s="86" t="s">
        <v>4231</v>
      </c>
      <c r="AG218" s="86"/>
      <c r="AH218" s="86" t="s">
        <v>4232</v>
      </c>
      <c r="AI218" s="86"/>
      <c r="AJ218" s="86" t="s">
        <v>4233</v>
      </c>
      <c r="AK218" s="86"/>
      <c r="AL218" s="86" t="s">
        <v>4234</v>
      </c>
      <c r="AM218" s="86"/>
      <c r="AN218" s="86"/>
      <c r="AO218" s="86"/>
      <c r="AP218" s="86" t="s">
        <v>4235</v>
      </c>
      <c r="AQ218" s="86"/>
      <c r="AR218" s="86" t="s">
        <v>4236</v>
      </c>
      <c r="AS218" s="86"/>
      <c r="AT218" s="86" t="s">
        <v>4237</v>
      </c>
      <c r="AU218" s="86"/>
      <c r="AV218" s="86" t="s">
        <v>4238</v>
      </c>
      <c r="AW218" s="86"/>
      <c r="AX218" s="86">
        <v>7</v>
      </c>
      <c r="AY218" s="86"/>
      <c r="AZ218" s="86" t="s">
        <v>4239</v>
      </c>
      <c r="BA218" s="86"/>
      <c r="BB218" s="86">
        <v>76</v>
      </c>
      <c r="BC218" s="86"/>
      <c r="BD218" s="86" t="s">
        <v>4240</v>
      </c>
      <c r="BE218" s="63"/>
      <c r="BF218" s="63"/>
      <c r="BG218" s="6"/>
    </row>
    <row r="219" spans="1:237" s="6" customFormat="1" ht="13.2" x14ac:dyDescent="0.25">
      <c r="B219" s="52"/>
      <c r="C219" s="27">
        <v>2021</v>
      </c>
      <c r="D219" s="86" t="s">
        <v>4241</v>
      </c>
      <c r="E219" s="86"/>
      <c r="F219" s="86" t="s">
        <v>4242</v>
      </c>
      <c r="G219" s="86"/>
      <c r="H219" s="86" t="s">
        <v>4243</v>
      </c>
      <c r="I219" s="86"/>
      <c r="J219" s="86" t="s">
        <v>4244</v>
      </c>
      <c r="K219" s="86"/>
      <c r="L219" s="86" t="s">
        <v>4245</v>
      </c>
      <c r="M219" s="89"/>
      <c r="N219" s="86" t="s">
        <v>4246</v>
      </c>
      <c r="O219" s="86"/>
      <c r="P219" s="86" t="s">
        <v>4247</v>
      </c>
      <c r="Q219" s="86"/>
      <c r="R219" s="86" t="s">
        <v>4248</v>
      </c>
      <c r="S219" s="86"/>
      <c r="T219" s="86" t="s">
        <v>4249</v>
      </c>
      <c r="U219" s="86"/>
      <c r="V219" s="86" t="s">
        <v>4250</v>
      </c>
      <c r="W219" s="86"/>
      <c r="X219" s="86" t="s">
        <v>4251</v>
      </c>
      <c r="Y219" s="86"/>
      <c r="Z219" s="86" t="s">
        <v>4252</v>
      </c>
      <c r="AA219" s="86"/>
      <c r="AB219" s="86" t="s">
        <v>4253</v>
      </c>
      <c r="AC219" s="86"/>
      <c r="AD219" s="86" t="s">
        <v>4254</v>
      </c>
      <c r="AE219" s="86"/>
      <c r="AF219" s="86" t="s">
        <v>4255</v>
      </c>
      <c r="AG219" s="86"/>
      <c r="AH219" s="86" t="s">
        <v>4256</v>
      </c>
      <c r="AI219" s="86"/>
      <c r="AJ219" s="86" t="s">
        <v>4257</v>
      </c>
      <c r="AK219" s="86"/>
      <c r="AL219" s="86" t="s">
        <v>4258</v>
      </c>
      <c r="AM219" s="86"/>
      <c r="AN219" s="86" t="s">
        <v>4259</v>
      </c>
      <c r="AO219" s="86"/>
      <c r="AP219" s="86" t="s">
        <v>4260</v>
      </c>
      <c r="AQ219" s="86"/>
      <c r="AR219" s="86" t="s">
        <v>4261</v>
      </c>
      <c r="AS219" s="86"/>
      <c r="AT219" s="86" t="s">
        <v>4262</v>
      </c>
      <c r="AU219" s="86"/>
      <c r="AV219" s="86">
        <v>150</v>
      </c>
      <c r="AW219" s="86"/>
      <c r="AX219" s="86">
        <v>4</v>
      </c>
      <c r="AY219" s="86"/>
      <c r="AZ219" s="86" t="s">
        <v>4263</v>
      </c>
      <c r="BA219" s="86"/>
      <c r="BB219" s="86">
        <v>212</v>
      </c>
      <c r="BC219" s="86"/>
      <c r="BD219" s="86" t="s">
        <v>4264</v>
      </c>
      <c r="BE219" s="63"/>
      <c r="BF219" s="63"/>
    </row>
    <row r="220" spans="1:237" s="4" customFormat="1" ht="13.2" x14ac:dyDescent="0.25">
      <c r="A220" s="6"/>
      <c r="B220" s="52"/>
      <c r="C220" s="13">
        <v>2022</v>
      </c>
      <c r="D220" s="86">
        <v>1</v>
      </c>
      <c r="E220" s="86"/>
      <c r="F220" s="86" t="s">
        <v>4265</v>
      </c>
      <c r="G220" s="86"/>
      <c r="H220" s="86" t="s">
        <v>4266</v>
      </c>
      <c r="I220" s="86"/>
      <c r="J220" s="86" t="s">
        <v>4267</v>
      </c>
      <c r="K220" s="86"/>
      <c r="L220" s="86" t="s">
        <v>4268</v>
      </c>
      <c r="M220" s="89"/>
      <c r="N220" s="86" t="s">
        <v>4269</v>
      </c>
      <c r="O220" s="86"/>
      <c r="P220" s="86" t="s">
        <v>4270</v>
      </c>
      <c r="Q220" s="86"/>
      <c r="R220" s="86" t="s">
        <v>4271</v>
      </c>
      <c r="S220" s="86"/>
      <c r="T220" s="86" t="s">
        <v>4272</v>
      </c>
      <c r="U220" s="86"/>
      <c r="V220" s="86" t="s">
        <v>4273</v>
      </c>
      <c r="W220" s="86"/>
      <c r="X220" s="86" t="s">
        <v>4274</v>
      </c>
      <c r="Y220" s="86"/>
      <c r="Z220" s="86" t="s">
        <v>4275</v>
      </c>
      <c r="AA220" s="86"/>
      <c r="AB220" s="86" t="s">
        <v>4276</v>
      </c>
      <c r="AC220" s="86"/>
      <c r="AD220" s="86" t="s">
        <v>4277</v>
      </c>
      <c r="AE220" s="86"/>
      <c r="AF220" s="86" t="s">
        <v>4278</v>
      </c>
      <c r="AG220" s="86"/>
      <c r="AH220" s="86" t="s">
        <v>4279</v>
      </c>
      <c r="AI220" s="86"/>
      <c r="AJ220" s="86" t="s">
        <v>4280</v>
      </c>
      <c r="AK220" s="86"/>
      <c r="AL220" s="86" t="s">
        <v>4281</v>
      </c>
      <c r="AM220" s="86"/>
      <c r="AN220" s="86" t="s">
        <v>4282</v>
      </c>
      <c r="AO220" s="86"/>
      <c r="AP220" s="86" t="s">
        <v>4283</v>
      </c>
      <c r="AQ220" s="86"/>
      <c r="AR220" s="86" t="s">
        <v>4284</v>
      </c>
      <c r="AS220" s="86"/>
      <c r="AT220" s="86" t="s">
        <v>4285</v>
      </c>
      <c r="AU220" s="86"/>
      <c r="AV220" s="86" t="s">
        <v>4286</v>
      </c>
      <c r="AW220" s="86"/>
      <c r="AX220" s="86">
        <v>829</v>
      </c>
      <c r="AY220" s="86"/>
      <c r="AZ220" s="86" t="s">
        <v>4287</v>
      </c>
      <c r="BA220" s="86"/>
      <c r="BB220" s="86">
        <v>3</v>
      </c>
      <c r="BC220" s="99" t="s">
        <v>4288</v>
      </c>
      <c r="BD220" s="86" t="s">
        <v>4289</v>
      </c>
      <c r="BE220" s="63"/>
      <c r="BF220" s="63"/>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c r="DC220" s="6"/>
      <c r="DD220" s="6"/>
      <c r="DE220" s="6"/>
      <c r="DF220" s="6"/>
      <c r="DG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c r="GC220" s="6"/>
      <c r="GD220" s="6"/>
      <c r="GE220" s="6"/>
      <c r="GF220" s="6"/>
      <c r="GG220" s="6"/>
      <c r="GH220" s="6"/>
      <c r="GI220" s="6"/>
      <c r="GJ220" s="6"/>
      <c r="GK220" s="6"/>
      <c r="GL220" s="6"/>
      <c r="GM220" s="6"/>
      <c r="GN220" s="6"/>
      <c r="GO220" s="6"/>
      <c r="GP220" s="6"/>
      <c r="GQ220" s="6"/>
      <c r="GR220" s="6"/>
      <c r="GS220" s="6"/>
      <c r="GT220" s="6"/>
      <c r="GU220" s="6"/>
      <c r="GV220" s="6"/>
      <c r="GW220" s="6"/>
      <c r="GX220" s="6"/>
      <c r="GY220" s="6"/>
      <c r="GZ220" s="6"/>
      <c r="HA220" s="6"/>
      <c r="HB220" s="6"/>
      <c r="HC220" s="6"/>
      <c r="HD220" s="6"/>
      <c r="HE220" s="6"/>
      <c r="HF220" s="6"/>
      <c r="HG220" s="6"/>
      <c r="HH220" s="6"/>
      <c r="HI220" s="6"/>
      <c r="HJ220" s="6"/>
      <c r="HK220" s="6"/>
      <c r="HL220" s="6"/>
      <c r="HM220" s="6"/>
      <c r="HN220" s="6"/>
      <c r="HO220" s="6"/>
      <c r="HP220" s="6"/>
      <c r="HQ220" s="6"/>
      <c r="HR220" s="6"/>
      <c r="HS220" s="6"/>
      <c r="HT220" s="6"/>
      <c r="HU220" s="6"/>
      <c r="HV220" s="6"/>
      <c r="HW220" s="6"/>
      <c r="HX220" s="6"/>
      <c r="HY220" s="6"/>
      <c r="HZ220" s="6"/>
      <c r="IA220" s="6"/>
      <c r="IB220" s="6"/>
      <c r="IC220" s="6"/>
    </row>
    <row r="221" spans="1:237" customFormat="1" ht="13.2" x14ac:dyDescent="0.25">
      <c r="B221" s="47" t="s">
        <v>8082</v>
      </c>
      <c r="C221" s="5">
        <v>2018</v>
      </c>
      <c r="D221" s="90">
        <f>SUM(D194,D195,D203,D207,D212,D216)</f>
        <v>10</v>
      </c>
      <c r="E221" s="90"/>
      <c r="F221" s="90">
        <f>SUM(F194,F195,F203,F207,F212,F216)</f>
        <v>0</v>
      </c>
      <c r="G221" s="90"/>
      <c r="H221" s="90">
        <f>SUM(H194,H195,H203,H207,H212,H216)</f>
        <v>0</v>
      </c>
      <c r="I221" s="90"/>
      <c r="J221" s="90">
        <f>SUM(J194,J195,J203,J207,J212,J216)</f>
        <v>0</v>
      </c>
      <c r="K221" s="90"/>
      <c r="L221" s="90">
        <f>SUM(L194,L195,L203,L207,L212,L216)</f>
        <v>2</v>
      </c>
      <c r="M221" s="90"/>
      <c r="N221" s="90">
        <f>SUM(N194,N195,N203,N207,N212,N216)</f>
        <v>0</v>
      </c>
      <c r="O221" s="90"/>
      <c r="P221" s="90">
        <f>SUM(P194,P195,P203,P207,P212,P216)</f>
        <v>0</v>
      </c>
      <c r="Q221" s="90"/>
      <c r="R221" s="90">
        <f>SUM(R194,R195,R203,R207,R212,R216)</f>
        <v>0</v>
      </c>
      <c r="S221" s="90"/>
      <c r="T221" s="90">
        <f>SUM(T194,T195,T203,T207,T212,T216)</f>
        <v>0</v>
      </c>
      <c r="U221" s="90"/>
      <c r="V221" s="90">
        <f>SUM(V194,V195,V203,V207,V212,V216)</f>
        <v>2000</v>
      </c>
      <c r="W221" s="90"/>
      <c r="X221" s="90">
        <f>SUM(X194,X195,X203,X207,X212,X216)</f>
        <v>0</v>
      </c>
      <c r="Y221" s="90"/>
      <c r="Z221" s="90">
        <f>SUM(Z194,Z195,Z203,Z207,Z212,Z216)</f>
        <v>1</v>
      </c>
      <c r="AA221" s="90"/>
      <c r="AB221" s="90">
        <f>SUM(AB194,AB195,AB203,AB207,AB212,AB216)</f>
        <v>0</v>
      </c>
      <c r="AC221" s="90"/>
      <c r="AD221" s="90">
        <f>SUM(AD194,AD195,AD203,AD207,AD212,AD216)</f>
        <v>0</v>
      </c>
      <c r="AE221" s="90"/>
      <c r="AF221" s="90">
        <f>SUM(AF194,AF195,AF203,AF207,AF212,AF216)</f>
        <v>0</v>
      </c>
      <c r="AG221" s="90"/>
      <c r="AH221" s="90">
        <f>SUM(AH194,AH195,AH203,AH207,AH212,AH216)</f>
        <v>0</v>
      </c>
      <c r="AI221" s="90"/>
      <c r="AJ221" s="90">
        <f>SUM(AJ194,AJ195,AJ203,AJ207,AJ212,AJ216)</f>
        <v>0</v>
      </c>
      <c r="AK221" s="90"/>
      <c r="AL221" s="90">
        <f>SUM(AL194,AL195,AL203,AL207,AL212,AL216)</f>
        <v>0</v>
      </c>
      <c r="AM221" s="90"/>
      <c r="AN221" s="90">
        <f>SUM(AN194,AN195,AN203,AN207,AN212,AN216)</f>
        <v>0</v>
      </c>
      <c r="AO221" s="90"/>
      <c r="AP221" s="90">
        <f>SUM(AP194,AP195,AP203,AP207,AP212,AP216)</f>
        <v>12</v>
      </c>
      <c r="AQ221" s="90"/>
      <c r="AR221" s="90">
        <f>SUM(AR194,AR195,AR203,AR207,AR212,AR216)</f>
        <v>0</v>
      </c>
      <c r="AS221" s="90"/>
      <c r="AT221" s="90">
        <f>SUM(AT194,AT195,AT203,AT207,AT212,AT216)</f>
        <v>6</v>
      </c>
      <c r="AU221" s="90"/>
      <c r="AV221" s="90">
        <f>SUM(AV194,AV195,AV203,AV207,AV212,AV216)</f>
        <v>0</v>
      </c>
      <c r="AW221" s="90"/>
      <c r="AX221" s="90">
        <f>SUM(AX194,AX195,AX203,AX207,AX212,AX216)</f>
        <v>1530</v>
      </c>
      <c r="AY221" s="90"/>
      <c r="AZ221" s="90">
        <f>SUM(AZ194,AZ195,AZ203,AZ207,AZ212,AZ216)</f>
        <v>18</v>
      </c>
      <c r="BA221" s="90"/>
      <c r="BB221" s="90">
        <f>SUM(BB194,BB195,BB203,BB207,BB212,BB216)</f>
        <v>11</v>
      </c>
      <c r="BC221" s="90"/>
      <c r="BD221" s="90">
        <f>SUM(BD194,BD195,BD203,BD207,BD212,BD216)</f>
        <v>0</v>
      </c>
      <c r="BE221" s="63"/>
      <c r="BF221" s="63"/>
      <c r="BG221" s="6"/>
    </row>
    <row r="222" spans="1:237" customFormat="1" ht="13.2" x14ac:dyDescent="0.25">
      <c r="B222" s="47" t="s">
        <v>8082</v>
      </c>
      <c r="C222" s="5">
        <v>2019</v>
      </c>
      <c r="D222" s="90">
        <f>SUM(D196,D204,D208,D213,D217)</f>
        <v>20</v>
      </c>
      <c r="E222" s="90"/>
      <c r="F222" s="90">
        <f>SUM(F196,F204,F208,F213,F217)</f>
        <v>0</v>
      </c>
      <c r="G222" s="90"/>
      <c r="H222" s="90">
        <f>SUM(H196,H204,H208,H213,H217)</f>
        <v>0</v>
      </c>
      <c r="I222" s="90"/>
      <c r="J222" s="90">
        <f>SUM(J196,J204,J208,J213,J217)</f>
        <v>0</v>
      </c>
      <c r="K222" s="90"/>
      <c r="L222" s="90">
        <f>SUM(L196,L204,L208,L213,L217)</f>
        <v>3</v>
      </c>
      <c r="M222" s="90"/>
      <c r="N222" s="90">
        <f>SUM(N196,N204,N208,N213,N217)</f>
        <v>0</v>
      </c>
      <c r="O222" s="90"/>
      <c r="P222" s="90">
        <f>SUM(P196,P204,P208,P213,P217)</f>
        <v>0</v>
      </c>
      <c r="Q222" s="90"/>
      <c r="R222" s="90">
        <f>SUM(R196,R204,R208,R213,R217)</f>
        <v>0</v>
      </c>
      <c r="S222" s="90"/>
      <c r="T222" s="90">
        <f>SUM(T196,T204,T208,T213,T217)</f>
        <v>0</v>
      </c>
      <c r="U222" s="90"/>
      <c r="V222" s="90">
        <f>SUM(V196,V204,V208,V213,V217)</f>
        <v>0</v>
      </c>
      <c r="W222" s="90"/>
      <c r="X222" s="90">
        <f>SUM(X196,X204,X208,X213,X217)</f>
        <v>0</v>
      </c>
      <c r="Y222" s="90"/>
      <c r="Z222" s="90">
        <f>SUM(Z196,Z204,Z208,Z213,Z217)</f>
        <v>0</v>
      </c>
      <c r="AA222" s="90"/>
      <c r="AB222" s="90">
        <f>SUM(AB196,AB204,AB208,AB213,AB217)</f>
        <v>0</v>
      </c>
      <c r="AC222" s="90"/>
      <c r="AD222" s="90">
        <f>SUM(AD196,AD204,AD208,AD213,AD217)</f>
        <v>0</v>
      </c>
      <c r="AE222" s="90"/>
      <c r="AF222" s="90">
        <f>SUM(AF196,AF204,AF208,AF213,AF217)</f>
        <v>0</v>
      </c>
      <c r="AG222" s="90"/>
      <c r="AH222" s="90">
        <f>SUM(AH196,AH204,AH208,AH213,AH217)</f>
        <v>0</v>
      </c>
      <c r="AI222" s="90"/>
      <c r="AJ222" s="90">
        <f>SUM(AJ196,AJ204,AJ208,AJ213,AJ217)</f>
        <v>0</v>
      </c>
      <c r="AK222" s="90"/>
      <c r="AL222" s="90">
        <f>SUM(AL196,AL204,AL208,AL213,AL217)</f>
        <v>9</v>
      </c>
      <c r="AM222" s="90"/>
      <c r="AN222" s="90">
        <f>SUM(AN196,AN204,AN208,AN213,AN217)</f>
        <v>0</v>
      </c>
      <c r="AO222" s="90"/>
      <c r="AP222" s="90">
        <f>SUM(AP196,AP204,AP208,AP213,AP217)</f>
        <v>0</v>
      </c>
      <c r="AQ222" s="90"/>
      <c r="AR222" s="90">
        <f>SUM(AR196,AR204,AR208,AR213,AR217)</f>
        <v>0</v>
      </c>
      <c r="AS222" s="90"/>
      <c r="AT222" s="90">
        <f>SUM(AT196,AT204,AT208,AT213,AT217)</f>
        <v>89</v>
      </c>
      <c r="AU222" s="90"/>
      <c r="AV222" s="90">
        <f>SUM(AV196,AV204,AV208,AV213,AV217)</f>
        <v>1</v>
      </c>
      <c r="AW222" s="90"/>
      <c r="AX222" s="90">
        <f>SUM(AX196,AX204,AX208,AX213,AX217)</f>
        <v>11</v>
      </c>
      <c r="AY222" s="90"/>
      <c r="AZ222" s="90">
        <f>SUM(AZ196,AZ204,AZ208,AZ213,AZ217)</f>
        <v>2</v>
      </c>
      <c r="BA222" s="90"/>
      <c r="BB222" s="90">
        <f>SUM(BB196,BB204,BB208,BB213,BB217)</f>
        <v>0</v>
      </c>
      <c r="BC222" s="90"/>
      <c r="BD222" s="90">
        <f>SUM(BD196,BD204,BD208,BD213,BD217)</f>
        <v>3</v>
      </c>
      <c r="BE222" s="63"/>
      <c r="BF222" s="63"/>
      <c r="BG222" s="6"/>
    </row>
    <row r="223" spans="1:237" s="3" customFormat="1" ht="13.2" x14ac:dyDescent="0.25">
      <c r="B223" s="47" t="s">
        <v>8082</v>
      </c>
      <c r="C223" s="5">
        <v>2020</v>
      </c>
      <c r="D223" s="90">
        <f>SUM(D200,D205,D209,D214,D218)</f>
        <v>54</v>
      </c>
      <c r="E223" s="90"/>
      <c r="F223" s="90">
        <f>SUM(F200,F205,F209,F214,F218)</f>
        <v>0</v>
      </c>
      <c r="G223" s="90"/>
      <c r="H223" s="90">
        <f>SUM(H200,H205,H209,H214,H218)</f>
        <v>0</v>
      </c>
      <c r="I223" s="90"/>
      <c r="J223" s="90">
        <f>SUM(J200,J205,J209,J214,J218)</f>
        <v>0</v>
      </c>
      <c r="K223" s="90"/>
      <c r="L223" s="90">
        <f>SUM(L200,L205,L209,L214,L218)</f>
        <v>0</v>
      </c>
      <c r="M223" s="115"/>
      <c r="N223" s="90">
        <f>SUM(N200,N205,N209,N214,N218)</f>
        <v>42</v>
      </c>
      <c r="O223" s="90"/>
      <c r="P223" s="90">
        <f>SUM(P200,P205,P209,P214,P218)</f>
        <v>0</v>
      </c>
      <c r="Q223" s="90"/>
      <c r="R223" s="90">
        <f>SUM(R200,R205,R209,R214,R218)</f>
        <v>0</v>
      </c>
      <c r="S223" s="90"/>
      <c r="T223" s="90">
        <f>SUM(T200,T205,T209,T214,T218)</f>
        <v>0</v>
      </c>
      <c r="U223" s="90"/>
      <c r="V223" s="90">
        <f>SUM(V200,V205,V209,V214,V218)</f>
        <v>0</v>
      </c>
      <c r="W223" s="90"/>
      <c r="X223" s="90">
        <f>SUM(X200,X205,X209,X214,X218)</f>
        <v>0</v>
      </c>
      <c r="Y223" s="90"/>
      <c r="Z223" s="90">
        <f>SUM(Z200,Z205,Z209,Z214,Z218)</f>
        <v>0</v>
      </c>
      <c r="AA223" s="90"/>
      <c r="AB223" s="90">
        <f>SUM(AB200,AB205,AB209,AB214,AB218)</f>
        <v>0</v>
      </c>
      <c r="AC223" s="90"/>
      <c r="AD223" s="90">
        <f>SUM(AD200,AD205,AD209,AD214,AD218)</f>
        <v>7</v>
      </c>
      <c r="AE223" s="90"/>
      <c r="AF223" s="90">
        <f>SUM(AF200,AF205,AF209,AF214,AF218)</f>
        <v>0</v>
      </c>
      <c r="AG223" s="90"/>
      <c r="AH223" s="90">
        <f>SUM(AH200,AH205,AH209,AH214,AH218)</f>
        <v>0</v>
      </c>
      <c r="AI223" s="90"/>
      <c r="AJ223" s="90">
        <f>SUM(AJ200,AJ205,AJ209,AJ214,AJ218)</f>
        <v>0</v>
      </c>
      <c r="AK223" s="90"/>
      <c r="AL223" s="90">
        <f>SUM(AL200,AL205,AL209,AL214,AL218)</f>
        <v>0</v>
      </c>
      <c r="AM223" s="90"/>
      <c r="AN223" s="90">
        <f>SUM(AN200,AN205,AN209,AN214,AN218)</f>
        <v>0</v>
      </c>
      <c r="AO223" s="90"/>
      <c r="AP223" s="90">
        <f>SUM(AP200,AP205,AP209,AP214,AP218)</f>
        <v>0</v>
      </c>
      <c r="AQ223" s="90"/>
      <c r="AR223" s="90">
        <f>SUM(AR200,AR205,AR209,AR214,AR218)</f>
        <v>0</v>
      </c>
      <c r="AS223" s="90"/>
      <c r="AT223" s="90">
        <f>SUM(AT200,AT205,AT209,AT214,AT218)</f>
        <v>13</v>
      </c>
      <c r="AU223" s="90"/>
      <c r="AV223" s="90">
        <f>SUM(AV200,AV205,AV209,AV214,AV218)</f>
        <v>0</v>
      </c>
      <c r="AW223" s="90"/>
      <c r="AX223" s="90">
        <f>SUM(AX200,AX205,AX209,AX214,AX218)</f>
        <v>7</v>
      </c>
      <c r="AY223" s="90"/>
      <c r="AZ223" s="90">
        <f>SUM(AZ200,AZ205,AZ209,AZ214,AZ218)</f>
        <v>9</v>
      </c>
      <c r="BA223" s="90"/>
      <c r="BB223" s="90">
        <f>SUM(BB200,BB205,BB209,BB214,BB218)</f>
        <v>103</v>
      </c>
      <c r="BC223" s="90"/>
      <c r="BD223" s="90">
        <f>SUM(BD200,BD205,BD209,BD214,BD218)</f>
        <v>0</v>
      </c>
      <c r="BE223" s="63"/>
      <c r="BF223" s="63"/>
      <c r="BG223" s="6"/>
    </row>
    <row r="224" spans="1:237" customFormat="1" ht="13.2" x14ac:dyDescent="0.25">
      <c r="B224" s="47" t="s">
        <v>8082</v>
      </c>
      <c r="C224" s="5">
        <v>2021</v>
      </c>
      <c r="D224" s="90">
        <f>SUM(D197,D201,D210,D215,D219)</f>
        <v>2</v>
      </c>
      <c r="E224" s="90"/>
      <c r="F224" s="90">
        <f>SUM(F197,F201,F210,F215,F219)</f>
        <v>0</v>
      </c>
      <c r="G224" s="90"/>
      <c r="H224" s="90">
        <f>SUM(H197,H201,H210,H215,H219)</f>
        <v>0</v>
      </c>
      <c r="I224" s="90"/>
      <c r="J224" s="90">
        <f>SUM(J197,J201,J210,J215,J219)</f>
        <v>0</v>
      </c>
      <c r="K224" s="90"/>
      <c r="L224" s="90">
        <f>SUM(L197,L201,L210,L215,L219)</f>
        <v>0</v>
      </c>
      <c r="M224" s="90"/>
      <c r="N224" s="90">
        <f>SUM(N197,N201,N210,N215,N219)</f>
        <v>0</v>
      </c>
      <c r="O224" s="90"/>
      <c r="P224" s="90">
        <f>SUM(P197,P201,P210,P215,P219)</f>
        <v>0</v>
      </c>
      <c r="Q224" s="90"/>
      <c r="R224" s="90">
        <f>SUM(R197,R201,R210,R215,R219)</f>
        <v>0</v>
      </c>
      <c r="S224" s="90"/>
      <c r="T224" s="90">
        <f>SUM(T197,T201,T210,T215,T219)</f>
        <v>0</v>
      </c>
      <c r="U224" s="90"/>
      <c r="V224" s="90">
        <f>SUM(V197,V201,V210,V215,V219)</f>
        <v>0</v>
      </c>
      <c r="W224" s="90"/>
      <c r="X224" s="90">
        <f>SUM(X197,X201,X210,X215,X219)</f>
        <v>0</v>
      </c>
      <c r="Y224" s="90"/>
      <c r="Z224" s="90">
        <f>SUM(Z197,Z201,Z210,Z215,Z219)</f>
        <v>0</v>
      </c>
      <c r="AA224" s="90"/>
      <c r="AB224" s="90">
        <f>SUM(AB197,AB201,AB210,AB215,AB219)</f>
        <v>0</v>
      </c>
      <c r="AC224" s="90"/>
      <c r="AD224" s="90">
        <f>SUM(AD197,AD201,AD210,AD215,AD219)</f>
        <v>0</v>
      </c>
      <c r="AE224" s="90"/>
      <c r="AF224" s="90">
        <f>SUM(AF197,AF201,AF210,AF215,AF219)</f>
        <v>0</v>
      </c>
      <c r="AG224" s="90"/>
      <c r="AH224" s="90">
        <f>SUM(AH197,AH201,AH210,AH215,AH219)</f>
        <v>0</v>
      </c>
      <c r="AI224" s="90"/>
      <c r="AJ224" s="90">
        <f>SUM(AJ197,AJ201,AJ210,AJ215,AJ219)</f>
        <v>0</v>
      </c>
      <c r="AK224" s="90"/>
      <c r="AL224" s="90">
        <f>SUM(AL197,AL201,AL210,AL215,AL219)</f>
        <v>0</v>
      </c>
      <c r="AM224" s="90"/>
      <c r="AN224" s="90">
        <f>SUM(AN197,AN201,AN210,AN215,AN219)</f>
        <v>0</v>
      </c>
      <c r="AO224" s="90"/>
      <c r="AP224" s="90">
        <f>SUM(AP197,AP201,AP210,AP215,AP219)</f>
        <v>0</v>
      </c>
      <c r="AQ224" s="90"/>
      <c r="AR224" s="90">
        <f>SUM(AR197,AR201,AR210,AR215,AR219)</f>
        <v>0</v>
      </c>
      <c r="AS224" s="90"/>
      <c r="AT224" s="90">
        <f>SUM(AT197,AT201,AT210,AT215,AT219)</f>
        <v>7</v>
      </c>
      <c r="AU224" s="90"/>
      <c r="AV224" s="90">
        <f>SUM(AV197,AV201,AV210,AV215,AV219)</f>
        <v>150</v>
      </c>
      <c r="AW224" s="90"/>
      <c r="AX224" s="90">
        <f>SUM(AX197,AX201,AX210,AX215,AX219)</f>
        <v>4</v>
      </c>
      <c r="AY224" s="90"/>
      <c r="AZ224" s="90">
        <f>SUM(AZ197,AZ201,AZ210,AZ215,AZ219)</f>
        <v>1</v>
      </c>
      <c r="BA224" s="90"/>
      <c r="BB224" s="90">
        <f>SUM(BB197,BB201,BB210,BB215,BB219)</f>
        <v>241</v>
      </c>
      <c r="BC224" s="90"/>
      <c r="BD224" s="90">
        <f>SUM(BD197,BD201,BD210,BD215,BD219)</f>
        <v>0</v>
      </c>
      <c r="BE224" s="63"/>
      <c r="BF224" s="63"/>
      <c r="BG224" s="6"/>
    </row>
    <row r="225" spans="1:237" s="16" customFormat="1" thickBot="1" x14ac:dyDescent="0.3">
      <c r="A225"/>
      <c r="B225" s="47" t="s">
        <v>8082</v>
      </c>
      <c r="C225" s="5">
        <v>2022</v>
      </c>
      <c r="D225" s="90">
        <f>SUM(D198,D199,D202,D206,D211,D220)</f>
        <v>7</v>
      </c>
      <c r="E225" s="90"/>
      <c r="F225" s="90">
        <f t="shared" ref="F225:BD225" si="24">SUM(F198,F199,F202,F206,F211,F220)</f>
        <v>0</v>
      </c>
      <c r="G225" s="90"/>
      <c r="H225" s="90">
        <f t="shared" si="24"/>
        <v>0</v>
      </c>
      <c r="I225" s="90"/>
      <c r="J225" s="90">
        <f t="shared" ref="J225" si="25">SUM(J198,J199,J202,J206,J211,J220)</f>
        <v>0</v>
      </c>
      <c r="K225" s="90"/>
      <c r="L225" s="90">
        <f t="shared" si="24"/>
        <v>0</v>
      </c>
      <c r="M225" s="90"/>
      <c r="N225" s="90">
        <f t="shared" si="24"/>
        <v>0</v>
      </c>
      <c r="O225" s="90"/>
      <c r="P225" s="90">
        <f t="shared" si="24"/>
        <v>0</v>
      </c>
      <c r="Q225" s="90"/>
      <c r="R225" s="90">
        <f t="shared" si="24"/>
        <v>0</v>
      </c>
      <c r="S225" s="90"/>
      <c r="T225" s="90">
        <f t="shared" si="24"/>
        <v>45</v>
      </c>
      <c r="U225" s="90"/>
      <c r="V225" s="90">
        <f t="shared" si="24"/>
        <v>0</v>
      </c>
      <c r="W225" s="90"/>
      <c r="X225" s="90">
        <f t="shared" si="24"/>
        <v>0</v>
      </c>
      <c r="Y225" s="90"/>
      <c r="Z225" s="90">
        <f t="shared" si="24"/>
        <v>0</v>
      </c>
      <c r="AA225" s="90"/>
      <c r="AB225" s="90">
        <f t="shared" si="24"/>
        <v>0</v>
      </c>
      <c r="AC225" s="90"/>
      <c r="AD225" s="90">
        <f t="shared" si="24"/>
        <v>0</v>
      </c>
      <c r="AE225" s="90"/>
      <c r="AF225" s="90">
        <f t="shared" si="24"/>
        <v>0</v>
      </c>
      <c r="AG225" s="90"/>
      <c r="AH225" s="90">
        <f t="shared" ref="AH225" si="26">SUM(AH198,AH199,AH202,AH206,AH211,AH220)</f>
        <v>0</v>
      </c>
      <c r="AI225" s="90"/>
      <c r="AJ225" s="90">
        <f t="shared" si="24"/>
        <v>0</v>
      </c>
      <c r="AK225" s="90"/>
      <c r="AL225" s="90">
        <f t="shared" si="24"/>
        <v>0</v>
      </c>
      <c r="AM225" s="90"/>
      <c r="AN225" s="90">
        <f t="shared" si="24"/>
        <v>0</v>
      </c>
      <c r="AO225" s="90"/>
      <c r="AP225" s="90">
        <f t="shared" si="24"/>
        <v>0</v>
      </c>
      <c r="AQ225" s="90"/>
      <c r="AR225" s="90">
        <f t="shared" ref="AR225" si="27">SUM(AR198,AR199,AR202,AR206,AR211,AR220)</f>
        <v>0</v>
      </c>
      <c r="AS225" s="90"/>
      <c r="AT225" s="90">
        <f t="shared" si="24"/>
        <v>2</v>
      </c>
      <c r="AU225" s="90"/>
      <c r="AV225" s="90">
        <f t="shared" si="24"/>
        <v>0</v>
      </c>
      <c r="AW225" s="90"/>
      <c r="AX225" s="90">
        <f t="shared" si="24"/>
        <v>831</v>
      </c>
      <c r="AY225" s="90"/>
      <c r="AZ225" s="90">
        <f t="shared" si="24"/>
        <v>0</v>
      </c>
      <c r="BA225" s="90"/>
      <c r="BB225" s="90">
        <f t="shared" si="24"/>
        <v>5</v>
      </c>
      <c r="BC225" s="90"/>
      <c r="BD225" s="90">
        <f t="shared" si="24"/>
        <v>0</v>
      </c>
      <c r="BE225" s="63"/>
      <c r="BF225" s="63"/>
      <c r="BG225" s="6"/>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row>
    <row r="226" spans="1:237" customFormat="1" ht="39" customHeight="1" x14ac:dyDescent="0.25">
      <c r="B226" s="50" t="s">
        <v>8142</v>
      </c>
      <c r="C226" s="29">
        <v>2023</v>
      </c>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c r="AS226" s="103"/>
      <c r="AT226" s="103"/>
      <c r="AU226" s="103"/>
      <c r="AV226" s="103"/>
      <c r="AW226" s="103"/>
      <c r="AX226" s="103"/>
      <c r="AY226" s="103"/>
      <c r="AZ226" s="103"/>
      <c r="BA226" s="103"/>
      <c r="BB226" s="103"/>
      <c r="BC226" s="103"/>
      <c r="BD226" s="103"/>
      <c r="BE226" s="65"/>
      <c r="BF226" s="63"/>
      <c r="BG226" s="6"/>
    </row>
    <row r="227" spans="1:237" customFormat="1" ht="13.2" x14ac:dyDescent="0.25">
      <c r="B227" s="52" t="s">
        <v>8143</v>
      </c>
      <c r="C227" s="27">
        <v>2018</v>
      </c>
      <c r="D227" s="86" t="s">
        <v>4290</v>
      </c>
      <c r="E227" s="86"/>
      <c r="F227" s="86" t="s">
        <v>4291</v>
      </c>
      <c r="G227" s="86"/>
      <c r="H227" s="86" t="s">
        <v>4292</v>
      </c>
      <c r="I227" s="86"/>
      <c r="J227" s="86" t="s">
        <v>4293</v>
      </c>
      <c r="K227" s="86"/>
      <c r="L227" s="86" t="s">
        <v>4294</v>
      </c>
      <c r="M227" s="86"/>
      <c r="N227" s="86" t="s">
        <v>4295</v>
      </c>
      <c r="O227" s="86"/>
      <c r="P227" s="86" t="s">
        <v>4296</v>
      </c>
      <c r="Q227" s="86"/>
      <c r="R227" s="86" t="s">
        <v>4297</v>
      </c>
      <c r="S227" s="86"/>
      <c r="T227" s="86" t="s">
        <v>4298</v>
      </c>
      <c r="U227" s="86"/>
      <c r="V227" s="86" t="s">
        <v>4299</v>
      </c>
      <c r="W227" s="86"/>
      <c r="X227" s="86" t="s">
        <v>4300</v>
      </c>
      <c r="Y227" s="86"/>
      <c r="Z227" s="86" t="s">
        <v>4301</v>
      </c>
      <c r="AA227" s="86"/>
      <c r="AB227" s="86" t="s">
        <v>4302</v>
      </c>
      <c r="AC227" s="86"/>
      <c r="AD227" s="86" t="s">
        <v>4303</v>
      </c>
      <c r="AE227" s="86"/>
      <c r="AF227" s="86" t="s">
        <v>4304</v>
      </c>
      <c r="AG227" s="86"/>
      <c r="AH227" s="86" t="s">
        <v>4305</v>
      </c>
      <c r="AI227" s="86"/>
      <c r="AJ227" s="86" t="s">
        <v>4306</v>
      </c>
      <c r="AK227" s="86"/>
      <c r="AL227" s="86" t="s">
        <v>4307</v>
      </c>
      <c r="AM227" s="86"/>
      <c r="AN227" s="86" t="s">
        <v>4308</v>
      </c>
      <c r="AO227" s="86"/>
      <c r="AP227" s="86" t="s">
        <v>4309</v>
      </c>
      <c r="AQ227" s="86"/>
      <c r="AR227" s="86" t="s">
        <v>4310</v>
      </c>
      <c r="AS227" s="86"/>
      <c r="AT227" s="86" t="s">
        <v>4311</v>
      </c>
      <c r="AU227" s="86"/>
      <c r="AV227" s="86" t="s">
        <v>4312</v>
      </c>
      <c r="AW227" s="86"/>
      <c r="AX227" s="86">
        <v>1</v>
      </c>
      <c r="AY227" s="86"/>
      <c r="AZ227" s="86" t="s">
        <v>4313</v>
      </c>
      <c r="BA227" s="86"/>
      <c r="BB227" s="86" t="s">
        <v>4314</v>
      </c>
      <c r="BC227" s="86"/>
      <c r="BD227" s="86" t="s">
        <v>4315</v>
      </c>
      <c r="BE227" s="65"/>
      <c r="BF227" s="63"/>
      <c r="BG227" s="6"/>
    </row>
    <row r="228" spans="1:237" customFormat="1" ht="13.2" x14ac:dyDescent="0.25">
      <c r="B228" s="52"/>
      <c r="C228" s="27">
        <v>2019</v>
      </c>
      <c r="D228" s="86" t="s">
        <v>4316</v>
      </c>
      <c r="E228" s="86"/>
      <c r="F228" s="86" t="s">
        <v>4317</v>
      </c>
      <c r="G228" s="86"/>
      <c r="H228" s="86" t="s">
        <v>4318</v>
      </c>
      <c r="I228" s="86"/>
      <c r="J228" s="86" t="s">
        <v>4319</v>
      </c>
      <c r="K228" s="86"/>
      <c r="L228" s="86" t="s">
        <v>4320</v>
      </c>
      <c r="M228" s="86"/>
      <c r="N228" s="86" t="s">
        <v>4321</v>
      </c>
      <c r="O228" s="86"/>
      <c r="P228" s="86" t="s">
        <v>4322</v>
      </c>
      <c r="Q228" s="86"/>
      <c r="R228" s="86" t="s">
        <v>4323</v>
      </c>
      <c r="S228" s="86"/>
      <c r="T228" s="86" t="s">
        <v>4324</v>
      </c>
      <c r="U228" s="86"/>
      <c r="V228" s="86" t="s">
        <v>4325</v>
      </c>
      <c r="W228" s="86"/>
      <c r="X228" s="86" t="s">
        <v>4326</v>
      </c>
      <c r="Y228" s="86"/>
      <c r="Z228" s="86" t="s">
        <v>4327</v>
      </c>
      <c r="AA228" s="86"/>
      <c r="AB228" s="86" t="s">
        <v>4328</v>
      </c>
      <c r="AC228" s="86"/>
      <c r="AD228" s="86" t="s">
        <v>4329</v>
      </c>
      <c r="AE228" s="86"/>
      <c r="AF228" s="86" t="s">
        <v>4330</v>
      </c>
      <c r="AG228" s="86"/>
      <c r="AH228" s="86" t="s">
        <v>4331</v>
      </c>
      <c r="AI228" s="86"/>
      <c r="AJ228" s="86" t="s">
        <v>4332</v>
      </c>
      <c r="AK228" s="86"/>
      <c r="AL228" s="86" t="s">
        <v>4333</v>
      </c>
      <c r="AM228" s="86"/>
      <c r="AN228" s="86" t="s">
        <v>4334</v>
      </c>
      <c r="AO228" s="86"/>
      <c r="AP228" s="86" t="s">
        <v>4335</v>
      </c>
      <c r="AQ228" s="86"/>
      <c r="AR228" s="86" t="s">
        <v>4336</v>
      </c>
      <c r="AS228" s="86"/>
      <c r="AT228" s="86" t="s">
        <v>4337</v>
      </c>
      <c r="AU228" s="86"/>
      <c r="AV228" s="86" t="s">
        <v>4338</v>
      </c>
      <c r="AW228" s="86"/>
      <c r="AX228" s="86" t="s">
        <v>4339</v>
      </c>
      <c r="AY228" s="86"/>
      <c r="AZ228" s="86" t="s">
        <v>4340</v>
      </c>
      <c r="BA228" s="86"/>
      <c r="BB228" s="86" t="s">
        <v>4341</v>
      </c>
      <c r="BC228" s="86"/>
      <c r="BD228" s="86" t="s">
        <v>4342</v>
      </c>
      <c r="BE228" s="65"/>
      <c r="BF228" s="63"/>
      <c r="BG228" s="6"/>
    </row>
    <row r="229" spans="1:237" customFormat="1" ht="13.2" x14ac:dyDescent="0.25">
      <c r="B229" s="52"/>
      <c r="C229" s="27">
        <v>2020</v>
      </c>
      <c r="D229" s="86">
        <v>1</v>
      </c>
      <c r="E229" s="86"/>
      <c r="F229" s="86" t="s">
        <v>4343</v>
      </c>
      <c r="G229" s="86"/>
      <c r="H229" s="86" t="s">
        <v>4344</v>
      </c>
      <c r="I229" s="86"/>
      <c r="J229" s="86" t="s">
        <v>4345</v>
      </c>
      <c r="K229" s="86"/>
      <c r="L229" s="86" t="s">
        <v>4346</v>
      </c>
      <c r="M229" s="86"/>
      <c r="N229" s="86" t="s">
        <v>4347</v>
      </c>
      <c r="O229" s="86"/>
      <c r="P229" s="86" t="s">
        <v>4348</v>
      </c>
      <c r="Q229" s="86"/>
      <c r="R229" s="86" t="s">
        <v>4349</v>
      </c>
      <c r="S229" s="86"/>
      <c r="T229" s="86" t="s">
        <v>4350</v>
      </c>
      <c r="U229" s="86"/>
      <c r="V229" s="86" t="s">
        <v>4351</v>
      </c>
      <c r="W229" s="86"/>
      <c r="X229" s="86" t="s">
        <v>4352</v>
      </c>
      <c r="Y229" s="86"/>
      <c r="Z229" s="86" t="s">
        <v>4353</v>
      </c>
      <c r="AA229" s="86"/>
      <c r="AB229" s="86" t="s">
        <v>4354</v>
      </c>
      <c r="AC229" s="86"/>
      <c r="AD229" s="86" t="s">
        <v>4355</v>
      </c>
      <c r="AE229" s="86"/>
      <c r="AF229" s="86" t="s">
        <v>4356</v>
      </c>
      <c r="AG229" s="86"/>
      <c r="AH229" s="86" t="s">
        <v>4357</v>
      </c>
      <c r="AI229" s="86"/>
      <c r="AJ229" s="86" t="s">
        <v>4358</v>
      </c>
      <c r="AK229" s="86"/>
      <c r="AL229" s="86" t="s">
        <v>4359</v>
      </c>
      <c r="AM229" s="86"/>
      <c r="AN229" s="86" t="s">
        <v>4360</v>
      </c>
      <c r="AO229" s="86"/>
      <c r="AP229" s="86" t="s">
        <v>4361</v>
      </c>
      <c r="AQ229" s="86"/>
      <c r="AR229" s="86" t="s">
        <v>4362</v>
      </c>
      <c r="AS229" s="86"/>
      <c r="AT229" s="86" t="s">
        <v>4363</v>
      </c>
      <c r="AU229" s="86"/>
      <c r="AV229" s="86" t="s">
        <v>4364</v>
      </c>
      <c r="AW229" s="86"/>
      <c r="AX229" s="86" t="s">
        <v>4365</v>
      </c>
      <c r="AY229" s="86"/>
      <c r="AZ229" s="86" t="s">
        <v>4366</v>
      </c>
      <c r="BA229" s="86"/>
      <c r="BB229" s="86" t="s">
        <v>4367</v>
      </c>
      <c r="BC229" s="86"/>
      <c r="BD229" s="86" t="s">
        <v>4368</v>
      </c>
      <c r="BE229" s="65"/>
      <c r="BF229" s="63"/>
      <c r="BG229" s="6"/>
    </row>
    <row r="230" spans="1:237" s="6" customFormat="1" ht="13.2" x14ac:dyDescent="0.25">
      <c r="B230" s="52"/>
      <c r="C230" s="27">
        <v>2021</v>
      </c>
      <c r="D230" s="86" t="s">
        <v>4369</v>
      </c>
      <c r="E230" s="86"/>
      <c r="F230" s="86" t="s">
        <v>4370</v>
      </c>
      <c r="G230" s="86"/>
      <c r="H230" s="86" t="s">
        <v>4371</v>
      </c>
      <c r="I230" s="86"/>
      <c r="J230" s="86" t="s">
        <v>4372</v>
      </c>
      <c r="K230" s="86"/>
      <c r="L230" s="86" t="s">
        <v>4373</v>
      </c>
      <c r="M230" s="86"/>
      <c r="N230" s="86" t="s">
        <v>4374</v>
      </c>
      <c r="O230" s="86"/>
      <c r="P230" s="86" t="s">
        <v>4375</v>
      </c>
      <c r="Q230" s="86"/>
      <c r="R230" s="86" t="s">
        <v>4376</v>
      </c>
      <c r="S230" s="86"/>
      <c r="T230" s="86" t="s">
        <v>4377</v>
      </c>
      <c r="U230" s="86"/>
      <c r="V230" s="86" t="s">
        <v>4378</v>
      </c>
      <c r="W230" s="86"/>
      <c r="X230" s="86" t="s">
        <v>4379</v>
      </c>
      <c r="Y230" s="86"/>
      <c r="Z230" s="86" t="s">
        <v>4380</v>
      </c>
      <c r="AA230" s="86"/>
      <c r="AB230" s="86" t="s">
        <v>4381</v>
      </c>
      <c r="AC230" s="86"/>
      <c r="AD230" s="86" t="s">
        <v>4382</v>
      </c>
      <c r="AE230" s="86"/>
      <c r="AF230" s="86" t="s">
        <v>4383</v>
      </c>
      <c r="AG230" s="86"/>
      <c r="AH230" s="86" t="s">
        <v>4384</v>
      </c>
      <c r="AI230" s="86"/>
      <c r="AJ230" s="86" t="s">
        <v>4385</v>
      </c>
      <c r="AK230" s="86"/>
      <c r="AL230" s="86" t="s">
        <v>4386</v>
      </c>
      <c r="AM230" s="86"/>
      <c r="AN230" s="86" t="s">
        <v>4387</v>
      </c>
      <c r="AO230" s="86"/>
      <c r="AP230" s="86" t="s">
        <v>4388</v>
      </c>
      <c r="AQ230" s="86"/>
      <c r="AR230" s="86" t="s">
        <v>4389</v>
      </c>
      <c r="AS230" s="86"/>
      <c r="AT230" s="86">
        <v>3</v>
      </c>
      <c r="AU230" s="86"/>
      <c r="AV230" s="86" t="s">
        <v>4390</v>
      </c>
      <c r="AW230" s="86"/>
      <c r="AX230" s="86" t="s">
        <v>4391</v>
      </c>
      <c r="AY230" s="86"/>
      <c r="AZ230" s="86" t="s">
        <v>4392</v>
      </c>
      <c r="BA230" s="86"/>
      <c r="BB230" s="86">
        <v>259</v>
      </c>
      <c r="BC230" s="86"/>
      <c r="BD230" s="86" t="s">
        <v>4393</v>
      </c>
      <c r="BE230" s="65"/>
      <c r="BF230" s="63"/>
    </row>
    <row r="231" spans="1:237" s="4" customFormat="1" ht="13.2" x14ac:dyDescent="0.25">
      <c r="A231" s="6"/>
      <c r="B231" s="52"/>
      <c r="C231" s="13">
        <v>2022</v>
      </c>
      <c r="D231" s="86" t="s">
        <v>4394</v>
      </c>
      <c r="E231" s="86"/>
      <c r="F231" s="86" t="s">
        <v>4395</v>
      </c>
      <c r="G231" s="86"/>
      <c r="H231" s="86" t="s">
        <v>4396</v>
      </c>
      <c r="I231" s="86"/>
      <c r="J231" s="86" t="s">
        <v>4397</v>
      </c>
      <c r="K231" s="86"/>
      <c r="L231" s="86" t="s">
        <v>4398</v>
      </c>
      <c r="M231" s="86"/>
      <c r="N231" s="86" t="s">
        <v>4399</v>
      </c>
      <c r="O231" s="86"/>
      <c r="P231" s="86" t="s">
        <v>4400</v>
      </c>
      <c r="Q231" s="86"/>
      <c r="R231" s="86" t="s">
        <v>4401</v>
      </c>
      <c r="S231" s="86"/>
      <c r="T231" s="86" t="s">
        <v>4402</v>
      </c>
      <c r="U231" s="86"/>
      <c r="V231" s="86" t="s">
        <v>4403</v>
      </c>
      <c r="W231" s="86"/>
      <c r="X231" s="86" t="s">
        <v>4404</v>
      </c>
      <c r="Y231" s="86"/>
      <c r="Z231" s="86" t="s">
        <v>4405</v>
      </c>
      <c r="AA231" s="86"/>
      <c r="AB231" s="86" t="s">
        <v>4406</v>
      </c>
      <c r="AC231" s="86"/>
      <c r="AD231" s="86" t="s">
        <v>4407</v>
      </c>
      <c r="AE231" s="86"/>
      <c r="AF231" s="86" t="s">
        <v>4408</v>
      </c>
      <c r="AG231" s="86"/>
      <c r="AH231" s="86" t="s">
        <v>4409</v>
      </c>
      <c r="AI231" s="86"/>
      <c r="AJ231" s="86" t="s">
        <v>4410</v>
      </c>
      <c r="AK231" s="86"/>
      <c r="AL231" s="86" t="s">
        <v>4411</v>
      </c>
      <c r="AM231" s="86"/>
      <c r="AN231" s="86" t="s">
        <v>4412</v>
      </c>
      <c r="AO231" s="86"/>
      <c r="AP231" s="86" t="s">
        <v>4413</v>
      </c>
      <c r="AQ231" s="86"/>
      <c r="AR231" s="86" t="s">
        <v>4414</v>
      </c>
      <c r="AS231" s="86"/>
      <c r="AT231" s="86" t="s">
        <v>4415</v>
      </c>
      <c r="AU231" s="86"/>
      <c r="AV231" s="86" t="s">
        <v>4416</v>
      </c>
      <c r="AW231" s="86"/>
      <c r="AX231" s="86" t="s">
        <v>4417</v>
      </c>
      <c r="AY231" s="86"/>
      <c r="AZ231" s="86" t="s">
        <v>4418</v>
      </c>
      <c r="BA231" s="86"/>
      <c r="BB231" s="86" t="s">
        <v>4419</v>
      </c>
      <c r="BC231" s="86"/>
      <c r="BD231" s="86" t="s">
        <v>4420</v>
      </c>
      <c r="BE231" s="65"/>
      <c r="BF231" s="63"/>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c r="CU231" s="6"/>
      <c r="CV231" s="6"/>
      <c r="CW231" s="6"/>
      <c r="CX231" s="6"/>
      <c r="CY231" s="6"/>
      <c r="CZ231" s="6"/>
      <c r="DA231" s="6"/>
      <c r="DB231" s="6"/>
      <c r="DC231" s="6"/>
      <c r="DD231" s="6"/>
      <c r="DE231" s="6"/>
      <c r="DF231" s="6"/>
      <c r="DG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6"/>
      <c r="FM231" s="6"/>
      <c r="FN231" s="6"/>
      <c r="FO231" s="6"/>
      <c r="FP231" s="6"/>
      <c r="FQ231" s="6"/>
      <c r="FR231" s="6"/>
      <c r="FS231" s="6"/>
      <c r="FT231" s="6"/>
      <c r="FU231" s="6"/>
      <c r="FV231" s="6"/>
      <c r="FW231" s="6"/>
      <c r="FX231" s="6"/>
      <c r="FY231" s="6"/>
      <c r="FZ231" s="6"/>
      <c r="GA231" s="6"/>
      <c r="GB231" s="6"/>
      <c r="GC231" s="6"/>
      <c r="GD231" s="6"/>
      <c r="GE231" s="6"/>
      <c r="GF231" s="6"/>
      <c r="GG231" s="6"/>
      <c r="GH231" s="6"/>
      <c r="GI231" s="6"/>
      <c r="GJ231" s="6"/>
      <c r="GK231" s="6"/>
      <c r="GL231" s="6"/>
      <c r="GM231" s="6"/>
      <c r="GN231" s="6"/>
      <c r="GO231" s="6"/>
      <c r="GP231" s="6"/>
      <c r="GQ231" s="6"/>
      <c r="GR231" s="6"/>
      <c r="GS231" s="6"/>
      <c r="GT231" s="6"/>
      <c r="GU231" s="6"/>
      <c r="GV231" s="6"/>
      <c r="GW231" s="6"/>
      <c r="GX231" s="6"/>
      <c r="GY231" s="6"/>
      <c r="GZ231" s="6"/>
      <c r="HA231" s="6"/>
      <c r="HB231" s="6"/>
      <c r="HC231" s="6"/>
      <c r="HD231" s="6"/>
      <c r="HE231" s="6"/>
      <c r="HF231" s="6"/>
      <c r="HG231" s="6"/>
      <c r="HH231" s="6"/>
      <c r="HI231" s="6"/>
      <c r="HJ231" s="6"/>
      <c r="HK231" s="6"/>
      <c r="HL231" s="6"/>
      <c r="HM231" s="6"/>
      <c r="HN231" s="6"/>
      <c r="HO231" s="6"/>
      <c r="HP231" s="6"/>
      <c r="HQ231" s="6"/>
      <c r="HR231" s="6"/>
      <c r="HS231" s="6"/>
      <c r="HT231" s="6"/>
      <c r="HU231" s="6"/>
      <c r="HV231" s="6"/>
      <c r="HW231" s="6"/>
      <c r="HX231" s="6"/>
      <c r="HY231" s="6"/>
      <c r="HZ231" s="6"/>
      <c r="IA231" s="6"/>
      <c r="IB231" s="6"/>
      <c r="IC231" s="6"/>
    </row>
    <row r="232" spans="1:237" customFormat="1" ht="13.2" x14ac:dyDescent="0.25">
      <c r="B232" s="52" t="s">
        <v>8144</v>
      </c>
      <c r="C232" s="27">
        <v>2018</v>
      </c>
      <c r="D232" s="86" t="s">
        <v>4421</v>
      </c>
      <c r="E232" s="86"/>
      <c r="F232" s="86" t="s">
        <v>4422</v>
      </c>
      <c r="G232" s="86"/>
      <c r="H232" s="86" t="s">
        <v>4423</v>
      </c>
      <c r="I232" s="86"/>
      <c r="J232" s="86" t="s">
        <v>4424</v>
      </c>
      <c r="K232" s="86"/>
      <c r="L232" s="86" t="s">
        <v>4425</v>
      </c>
      <c r="M232" s="86"/>
      <c r="N232" s="86" t="s">
        <v>4426</v>
      </c>
      <c r="O232" s="86"/>
      <c r="P232" s="86" t="s">
        <v>4427</v>
      </c>
      <c r="Q232" s="86"/>
      <c r="R232" s="86" t="s">
        <v>4428</v>
      </c>
      <c r="S232" s="86"/>
      <c r="T232" s="86" t="s">
        <v>4429</v>
      </c>
      <c r="U232" s="86"/>
      <c r="V232" s="86" t="s">
        <v>4430</v>
      </c>
      <c r="W232" s="86"/>
      <c r="X232" s="86" t="s">
        <v>4431</v>
      </c>
      <c r="Y232" s="86"/>
      <c r="Z232" s="86" t="s">
        <v>4432</v>
      </c>
      <c r="AA232" s="86"/>
      <c r="AB232" s="86" t="s">
        <v>4433</v>
      </c>
      <c r="AC232" s="86"/>
      <c r="AD232" s="86">
        <v>7</v>
      </c>
      <c r="AE232" s="86"/>
      <c r="AF232" s="86" t="s">
        <v>4434</v>
      </c>
      <c r="AG232" s="86"/>
      <c r="AH232" s="86" t="s">
        <v>4435</v>
      </c>
      <c r="AI232" s="86"/>
      <c r="AJ232" s="86" t="s">
        <v>4436</v>
      </c>
      <c r="AK232" s="86"/>
      <c r="AL232" s="86" t="s">
        <v>4437</v>
      </c>
      <c r="AM232" s="86"/>
      <c r="AN232" s="86" t="s">
        <v>4438</v>
      </c>
      <c r="AO232" s="86"/>
      <c r="AP232" s="86">
        <v>50</v>
      </c>
      <c r="AQ232" s="86"/>
      <c r="AR232" s="86" t="s">
        <v>4439</v>
      </c>
      <c r="AS232" s="86"/>
      <c r="AT232" s="86">
        <v>1400</v>
      </c>
      <c r="AU232" s="86"/>
      <c r="AV232" s="86" t="s">
        <v>4440</v>
      </c>
      <c r="AW232" s="86"/>
      <c r="AX232" s="86" t="s">
        <v>4441</v>
      </c>
      <c r="AY232" s="86"/>
      <c r="AZ232" s="86" t="s">
        <v>4442</v>
      </c>
      <c r="BA232" s="86"/>
      <c r="BB232" s="86" t="s">
        <v>4443</v>
      </c>
      <c r="BC232" s="86"/>
      <c r="BD232" s="86" t="s">
        <v>4444</v>
      </c>
      <c r="BE232" s="65"/>
      <c r="BF232" s="63"/>
      <c r="BG232" s="6"/>
    </row>
    <row r="233" spans="1:237" s="6" customFormat="1" ht="13.2" x14ac:dyDescent="0.25">
      <c r="B233" s="52"/>
      <c r="C233" s="13">
        <v>2019</v>
      </c>
      <c r="D233" s="86">
        <v>3000</v>
      </c>
      <c r="E233" s="86"/>
      <c r="F233" s="86" t="s">
        <v>4445</v>
      </c>
      <c r="G233" s="86"/>
      <c r="H233" s="86" t="s">
        <v>4446</v>
      </c>
      <c r="I233" s="86"/>
      <c r="J233" s="86" t="s">
        <v>4447</v>
      </c>
      <c r="K233" s="86"/>
      <c r="L233" s="86">
        <v>4</v>
      </c>
      <c r="M233" s="86"/>
      <c r="N233" s="86" t="s">
        <v>4448</v>
      </c>
      <c r="O233" s="86"/>
      <c r="P233" s="86" t="s">
        <v>4449</v>
      </c>
      <c r="Q233" s="86"/>
      <c r="R233" s="86" t="s">
        <v>4450</v>
      </c>
      <c r="S233" s="86"/>
      <c r="T233" s="86" t="s">
        <v>4451</v>
      </c>
      <c r="U233" s="86"/>
      <c r="V233" s="86" t="s">
        <v>4452</v>
      </c>
      <c r="W233" s="86"/>
      <c r="X233" s="86" t="s">
        <v>4453</v>
      </c>
      <c r="Y233" s="86"/>
      <c r="Z233" s="86">
        <v>25</v>
      </c>
      <c r="AA233" s="86"/>
      <c r="AB233" s="86" t="s">
        <v>4454</v>
      </c>
      <c r="AC233" s="86"/>
      <c r="AD233" s="86" t="s">
        <v>4455</v>
      </c>
      <c r="AE233" s="86"/>
      <c r="AF233" s="86" t="s">
        <v>4456</v>
      </c>
      <c r="AG233" s="86"/>
      <c r="AH233" s="86" t="s">
        <v>4457</v>
      </c>
      <c r="AI233" s="86"/>
      <c r="AJ233" s="86" t="s">
        <v>4458</v>
      </c>
      <c r="AK233" s="86"/>
      <c r="AL233" s="86" t="s">
        <v>4459</v>
      </c>
      <c r="AM233" s="86"/>
      <c r="AN233" s="86">
        <v>236</v>
      </c>
      <c r="AO233" s="86"/>
      <c r="AP233" s="86" t="s">
        <v>4460</v>
      </c>
      <c r="AQ233" s="86"/>
      <c r="AR233" s="86" t="s">
        <v>4461</v>
      </c>
      <c r="AS233" s="86"/>
      <c r="AT233" s="86">
        <v>661</v>
      </c>
      <c r="AU233" s="86"/>
      <c r="AV233" s="86" t="s">
        <v>4462</v>
      </c>
      <c r="AW233" s="86"/>
      <c r="AX233" s="86" t="s">
        <v>4463</v>
      </c>
      <c r="AY233" s="86"/>
      <c r="AZ233" s="86" t="s">
        <v>4464</v>
      </c>
      <c r="BA233" s="86"/>
      <c r="BB233" s="86" t="s">
        <v>4465</v>
      </c>
      <c r="BC233" s="86"/>
      <c r="BD233" s="86" t="s">
        <v>4466</v>
      </c>
      <c r="BE233" s="65"/>
      <c r="BF233" s="63"/>
    </row>
    <row r="234" spans="1:237" s="3" customFormat="1" ht="13.2" x14ac:dyDescent="0.25">
      <c r="B234" s="52"/>
      <c r="C234" s="27">
        <v>2020</v>
      </c>
      <c r="D234" s="86">
        <v>10</v>
      </c>
      <c r="E234" s="86"/>
      <c r="F234" s="86" t="s">
        <v>4467</v>
      </c>
      <c r="G234" s="86"/>
      <c r="H234" s="86" t="s">
        <v>4468</v>
      </c>
      <c r="I234" s="86"/>
      <c r="J234" s="86" t="s">
        <v>4469</v>
      </c>
      <c r="K234" s="86"/>
      <c r="L234" s="86" t="s">
        <v>4470</v>
      </c>
      <c r="M234" s="105"/>
      <c r="N234" s="86" t="s">
        <v>4471</v>
      </c>
      <c r="O234" s="86"/>
      <c r="P234" s="86" t="s">
        <v>4472</v>
      </c>
      <c r="Q234" s="86"/>
      <c r="R234" s="86" t="s">
        <v>4473</v>
      </c>
      <c r="S234" s="86"/>
      <c r="T234" s="86" t="s">
        <v>4474</v>
      </c>
      <c r="U234" s="86"/>
      <c r="V234" s="86" t="s">
        <v>4475</v>
      </c>
      <c r="W234" s="86"/>
      <c r="X234" s="86">
        <v>10780</v>
      </c>
      <c r="Y234" s="86"/>
      <c r="Z234" s="86">
        <v>310</v>
      </c>
      <c r="AA234" s="86"/>
      <c r="AB234" s="86" t="s">
        <v>4476</v>
      </c>
      <c r="AC234" s="86"/>
      <c r="AD234" s="86">
        <v>4</v>
      </c>
      <c r="AE234" s="86"/>
      <c r="AF234" s="86" t="s">
        <v>4477</v>
      </c>
      <c r="AG234" s="86"/>
      <c r="AH234" s="86" t="s">
        <v>4478</v>
      </c>
      <c r="AI234" s="86"/>
      <c r="AJ234" s="86" t="s">
        <v>4479</v>
      </c>
      <c r="AK234" s="86"/>
      <c r="AL234" s="86" t="s">
        <v>4480</v>
      </c>
      <c r="AM234" s="86"/>
      <c r="AN234" s="86">
        <v>223</v>
      </c>
      <c r="AO234" s="86"/>
      <c r="AP234" s="86" t="s">
        <v>4481</v>
      </c>
      <c r="AQ234" s="86"/>
      <c r="AR234" s="86" t="s">
        <v>4482</v>
      </c>
      <c r="AS234" s="86"/>
      <c r="AT234" s="86">
        <v>230</v>
      </c>
      <c r="AU234" s="86"/>
      <c r="AV234" s="86" t="s">
        <v>4483</v>
      </c>
      <c r="AW234" s="86"/>
      <c r="AX234" s="86" t="s">
        <v>4484</v>
      </c>
      <c r="AY234" s="86"/>
      <c r="AZ234" s="86" t="s">
        <v>4485</v>
      </c>
      <c r="BA234" s="86"/>
      <c r="BB234" s="86" t="s">
        <v>4486</v>
      </c>
      <c r="BC234" s="86"/>
      <c r="BD234" s="86" t="s">
        <v>4487</v>
      </c>
      <c r="BE234" s="65"/>
      <c r="BF234" s="63"/>
      <c r="BG234" s="6"/>
    </row>
    <row r="235" spans="1:237" s="6" customFormat="1" ht="13.2" x14ac:dyDescent="0.25">
      <c r="B235" s="52"/>
      <c r="C235" s="27">
        <v>2021</v>
      </c>
      <c r="D235" s="86">
        <v>120</v>
      </c>
      <c r="E235" s="86"/>
      <c r="F235" s="86" t="s">
        <v>4488</v>
      </c>
      <c r="G235" s="86"/>
      <c r="H235" s="86" t="s">
        <v>4489</v>
      </c>
      <c r="I235" s="86"/>
      <c r="J235" s="86" t="s">
        <v>4490</v>
      </c>
      <c r="K235" s="86"/>
      <c r="L235" s="86" t="s">
        <v>4491</v>
      </c>
      <c r="M235" s="86"/>
      <c r="N235" s="86" t="s">
        <v>4492</v>
      </c>
      <c r="O235" s="86"/>
      <c r="P235" s="86" t="s">
        <v>4493</v>
      </c>
      <c r="Q235" s="86"/>
      <c r="R235" s="86" t="s">
        <v>4494</v>
      </c>
      <c r="S235" s="86"/>
      <c r="T235" s="86" t="s">
        <v>4495</v>
      </c>
      <c r="U235" s="86"/>
      <c r="V235" s="86" t="s">
        <v>4496</v>
      </c>
      <c r="W235" s="86"/>
      <c r="X235" s="86">
        <v>2210</v>
      </c>
      <c r="Y235" s="86"/>
      <c r="Z235" s="86" t="s">
        <v>4497</v>
      </c>
      <c r="AA235" s="86"/>
      <c r="AB235" s="86" t="s">
        <v>4498</v>
      </c>
      <c r="AC235" s="86"/>
      <c r="AD235" s="86" t="s">
        <v>4499</v>
      </c>
      <c r="AE235" s="86"/>
      <c r="AF235" s="86" t="s">
        <v>4500</v>
      </c>
      <c r="AG235" s="86"/>
      <c r="AH235" s="86" t="s">
        <v>4501</v>
      </c>
      <c r="AI235" s="86"/>
      <c r="AJ235" s="86" t="s">
        <v>4502</v>
      </c>
      <c r="AK235" s="86"/>
      <c r="AL235" s="86" t="s">
        <v>4503</v>
      </c>
      <c r="AM235" s="86"/>
      <c r="AN235" s="86" t="s">
        <v>4504</v>
      </c>
      <c r="AO235" s="86"/>
      <c r="AP235" s="86" t="s">
        <v>4505</v>
      </c>
      <c r="AQ235" s="86"/>
      <c r="AR235" s="86" t="s">
        <v>4506</v>
      </c>
      <c r="AS235" s="86"/>
      <c r="AT235" s="86">
        <v>665</v>
      </c>
      <c r="AU235" s="86"/>
      <c r="AV235" s="86" t="s">
        <v>4507</v>
      </c>
      <c r="AW235" s="86"/>
      <c r="AX235" s="86">
        <v>387</v>
      </c>
      <c r="AY235" s="86"/>
      <c r="AZ235" s="86">
        <v>4</v>
      </c>
      <c r="BA235" s="86"/>
      <c r="BB235" s="86" t="s">
        <v>4508</v>
      </c>
      <c r="BC235" s="86"/>
      <c r="BD235" s="86" t="s">
        <v>4509</v>
      </c>
      <c r="BE235" s="65"/>
      <c r="BF235" s="63"/>
    </row>
    <row r="236" spans="1:237" s="4" customFormat="1" ht="13.2" x14ac:dyDescent="0.25">
      <c r="A236" s="6"/>
      <c r="B236" s="52"/>
      <c r="C236" s="13">
        <v>2022</v>
      </c>
      <c r="D236" s="86" t="s">
        <v>4510</v>
      </c>
      <c r="E236" s="86"/>
      <c r="F236" s="86" t="s">
        <v>4511</v>
      </c>
      <c r="G236" s="86"/>
      <c r="H236" s="86" t="s">
        <v>4512</v>
      </c>
      <c r="I236" s="86"/>
      <c r="J236" s="86" t="s">
        <v>4513</v>
      </c>
      <c r="K236" s="86"/>
      <c r="L236" s="86" t="s">
        <v>4514</v>
      </c>
      <c r="M236" s="86"/>
      <c r="N236" s="86" t="s">
        <v>4515</v>
      </c>
      <c r="O236" s="86"/>
      <c r="P236" s="86" t="s">
        <v>4516</v>
      </c>
      <c r="Q236" s="86"/>
      <c r="R236" s="86" t="s">
        <v>4517</v>
      </c>
      <c r="S236" s="86"/>
      <c r="T236" s="86" t="s">
        <v>4518</v>
      </c>
      <c r="U236" s="86"/>
      <c r="V236" s="86" t="s">
        <v>4519</v>
      </c>
      <c r="W236" s="86"/>
      <c r="X236" s="86" t="s">
        <v>4520</v>
      </c>
      <c r="Y236" s="86"/>
      <c r="Z236" s="86">
        <v>373</v>
      </c>
      <c r="AA236" s="86"/>
      <c r="AB236" s="86" t="s">
        <v>4521</v>
      </c>
      <c r="AC236" s="86"/>
      <c r="AD236" s="86">
        <v>2</v>
      </c>
      <c r="AE236" s="86"/>
      <c r="AF236" s="86" t="s">
        <v>4522</v>
      </c>
      <c r="AG236" s="86"/>
      <c r="AH236" s="86" t="s">
        <v>4523</v>
      </c>
      <c r="AI236" s="86"/>
      <c r="AJ236" s="86" t="s">
        <v>4524</v>
      </c>
      <c r="AK236" s="86"/>
      <c r="AL236" s="86" t="s">
        <v>4525</v>
      </c>
      <c r="AM236" s="86"/>
      <c r="AN236" s="86">
        <v>5</v>
      </c>
      <c r="AO236" s="86"/>
      <c r="AP236" s="86" t="s">
        <v>4526</v>
      </c>
      <c r="AQ236" s="86"/>
      <c r="AR236" s="86" t="s">
        <v>4527</v>
      </c>
      <c r="AS236" s="86"/>
      <c r="AT236" s="86">
        <v>345</v>
      </c>
      <c r="AU236" s="86"/>
      <c r="AV236" s="86" t="s">
        <v>4528</v>
      </c>
      <c r="AW236" s="86"/>
      <c r="AX236" s="86" t="s">
        <v>4529</v>
      </c>
      <c r="AY236" s="86"/>
      <c r="AZ236" s="86" t="s">
        <v>4530</v>
      </c>
      <c r="BA236" s="86"/>
      <c r="BB236" s="86" t="s">
        <v>4531</v>
      </c>
      <c r="BC236" s="86"/>
      <c r="BD236" s="86" t="s">
        <v>4532</v>
      </c>
      <c r="BE236" s="65"/>
      <c r="BF236" s="63"/>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c r="CU236" s="6"/>
      <c r="CV236" s="6"/>
      <c r="CW236" s="6"/>
      <c r="CX236" s="6"/>
      <c r="CY236" s="6"/>
      <c r="CZ236" s="6"/>
      <c r="DA236" s="6"/>
      <c r="DB236" s="6"/>
      <c r="DC236" s="6"/>
      <c r="DD236" s="6"/>
      <c r="DE236" s="6"/>
      <c r="DF236" s="6"/>
      <c r="DG236" s="6"/>
      <c r="DH236" s="6"/>
      <c r="DI236" s="6"/>
      <c r="DJ236" s="6"/>
      <c r="DK236" s="6"/>
      <c r="DL236" s="6"/>
      <c r="DM236" s="6"/>
      <c r="DN236" s="6"/>
      <c r="DO236" s="6"/>
      <c r="DP236" s="6"/>
      <c r="DQ236" s="6"/>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c r="FD236" s="6"/>
      <c r="FE236" s="6"/>
      <c r="FF236" s="6"/>
      <c r="FG236" s="6"/>
      <c r="FH236" s="6"/>
      <c r="FI236" s="6"/>
      <c r="FJ236" s="6"/>
      <c r="FK236" s="6"/>
      <c r="FL236" s="6"/>
      <c r="FM236" s="6"/>
      <c r="FN236" s="6"/>
      <c r="FO236" s="6"/>
      <c r="FP236" s="6"/>
      <c r="FQ236" s="6"/>
      <c r="FR236" s="6"/>
      <c r="FS236" s="6"/>
      <c r="FT236" s="6"/>
      <c r="FU236" s="6"/>
      <c r="FV236" s="6"/>
      <c r="FW236" s="6"/>
      <c r="FX236" s="6"/>
      <c r="FY236" s="6"/>
      <c r="FZ236" s="6"/>
      <c r="GA236" s="6"/>
      <c r="GB236" s="6"/>
      <c r="GC236" s="6"/>
      <c r="GD236" s="6"/>
      <c r="GE236" s="6"/>
      <c r="GF236" s="6"/>
      <c r="GG236" s="6"/>
      <c r="GH236" s="6"/>
      <c r="GI236" s="6"/>
      <c r="GJ236" s="6"/>
      <c r="GK236" s="6"/>
      <c r="GL236" s="6"/>
      <c r="GM236" s="6"/>
      <c r="GN236" s="6"/>
      <c r="GO236" s="6"/>
      <c r="GP236" s="6"/>
      <c r="GQ236" s="6"/>
      <c r="GR236" s="6"/>
      <c r="GS236" s="6"/>
      <c r="GT236" s="6"/>
      <c r="GU236" s="6"/>
      <c r="GV236" s="6"/>
      <c r="GW236" s="6"/>
      <c r="GX236" s="6"/>
      <c r="GY236" s="6"/>
      <c r="GZ236" s="6"/>
      <c r="HA236" s="6"/>
      <c r="HB236" s="6"/>
      <c r="HC236" s="6"/>
      <c r="HD236" s="6"/>
      <c r="HE236" s="6"/>
      <c r="HF236" s="6"/>
      <c r="HG236" s="6"/>
      <c r="HH236" s="6"/>
      <c r="HI236" s="6"/>
      <c r="HJ236" s="6"/>
      <c r="HK236" s="6"/>
      <c r="HL236" s="6"/>
      <c r="HM236" s="6"/>
      <c r="HN236" s="6"/>
      <c r="HO236" s="6"/>
      <c r="HP236" s="6"/>
      <c r="HQ236" s="6"/>
      <c r="HR236" s="6"/>
      <c r="HS236" s="6"/>
      <c r="HT236" s="6"/>
      <c r="HU236" s="6"/>
      <c r="HV236" s="6"/>
      <c r="HW236" s="6"/>
      <c r="HX236" s="6"/>
      <c r="HY236" s="6"/>
      <c r="HZ236" s="6"/>
      <c r="IA236" s="6"/>
      <c r="IB236" s="6"/>
      <c r="IC236" s="6"/>
    </row>
    <row r="237" spans="1:237" customFormat="1" ht="13.2" x14ac:dyDescent="0.25">
      <c r="B237" s="52" t="s">
        <v>8145</v>
      </c>
      <c r="C237" s="27">
        <v>2018</v>
      </c>
      <c r="D237" s="86">
        <v>780</v>
      </c>
      <c r="E237" s="86"/>
      <c r="F237" s="86" t="s">
        <v>4533</v>
      </c>
      <c r="G237" s="86"/>
      <c r="H237" s="86" t="s">
        <v>4534</v>
      </c>
      <c r="I237" s="86"/>
      <c r="J237" s="86" t="s">
        <v>4535</v>
      </c>
      <c r="K237" s="86"/>
      <c r="L237" s="86" t="s">
        <v>4536</v>
      </c>
      <c r="M237" s="86"/>
      <c r="N237" s="86" t="s">
        <v>4537</v>
      </c>
      <c r="O237" s="86"/>
      <c r="P237" s="86" t="s">
        <v>4538</v>
      </c>
      <c r="Q237" s="86"/>
      <c r="R237" s="86" t="s">
        <v>4539</v>
      </c>
      <c r="S237" s="86"/>
      <c r="T237" s="86" t="s">
        <v>4540</v>
      </c>
      <c r="U237" s="86"/>
      <c r="V237" s="86" t="s">
        <v>4541</v>
      </c>
      <c r="W237" s="86"/>
      <c r="X237" s="86" t="s">
        <v>4542</v>
      </c>
      <c r="Y237" s="86"/>
      <c r="Z237" s="86" t="s">
        <v>4543</v>
      </c>
      <c r="AA237" s="86"/>
      <c r="AB237" s="86" t="s">
        <v>4544</v>
      </c>
      <c r="AC237" s="86"/>
      <c r="AD237" s="86" t="s">
        <v>4545</v>
      </c>
      <c r="AE237" s="86"/>
      <c r="AF237" s="86" t="s">
        <v>4546</v>
      </c>
      <c r="AG237" s="86"/>
      <c r="AH237" s="86" t="s">
        <v>4547</v>
      </c>
      <c r="AI237" s="86"/>
      <c r="AJ237" s="86" t="s">
        <v>4548</v>
      </c>
      <c r="AK237" s="86"/>
      <c r="AL237" s="86" t="s">
        <v>4549</v>
      </c>
      <c r="AM237" s="86"/>
      <c r="AN237" s="86" t="s">
        <v>4550</v>
      </c>
      <c r="AO237" s="86"/>
      <c r="AP237" s="86">
        <v>4400</v>
      </c>
      <c r="AQ237" s="86"/>
      <c r="AR237" s="86" t="s">
        <v>4551</v>
      </c>
      <c r="AS237" s="86"/>
      <c r="AT237" s="86" t="s">
        <v>4552</v>
      </c>
      <c r="AU237" s="86"/>
      <c r="AV237" s="86" t="s">
        <v>4553</v>
      </c>
      <c r="AW237" s="86"/>
      <c r="AX237" s="86" t="s">
        <v>4554</v>
      </c>
      <c r="AY237" s="86"/>
      <c r="AZ237" s="86" t="s">
        <v>4555</v>
      </c>
      <c r="BA237" s="86"/>
      <c r="BB237" s="86">
        <v>80</v>
      </c>
      <c r="BC237" s="99"/>
      <c r="BD237" s="86" t="s">
        <v>4556</v>
      </c>
      <c r="BE237" s="65"/>
      <c r="BF237" s="63"/>
      <c r="BG237" s="6"/>
    </row>
    <row r="238" spans="1:237" customFormat="1" ht="13.2" x14ac:dyDescent="0.25">
      <c r="B238" s="52"/>
      <c r="C238" s="27">
        <v>2019</v>
      </c>
      <c r="D238" s="86">
        <v>8000</v>
      </c>
      <c r="E238" s="86"/>
      <c r="F238" s="86" t="s">
        <v>4557</v>
      </c>
      <c r="G238" s="86"/>
      <c r="H238" s="86" t="s">
        <v>4558</v>
      </c>
      <c r="I238" s="86"/>
      <c r="J238" s="86" t="s">
        <v>4559</v>
      </c>
      <c r="K238" s="86"/>
      <c r="L238" s="86" t="s">
        <v>4560</v>
      </c>
      <c r="M238" s="86"/>
      <c r="N238" s="86" t="s">
        <v>4561</v>
      </c>
      <c r="O238" s="86"/>
      <c r="P238" s="86" t="s">
        <v>4562</v>
      </c>
      <c r="Q238" s="86"/>
      <c r="R238" s="86" t="s">
        <v>4563</v>
      </c>
      <c r="S238" s="86"/>
      <c r="T238" s="86" t="s">
        <v>4564</v>
      </c>
      <c r="U238" s="86"/>
      <c r="V238" s="86" t="s">
        <v>4565</v>
      </c>
      <c r="W238" s="86"/>
      <c r="X238" s="86" t="s">
        <v>4566</v>
      </c>
      <c r="Y238" s="86"/>
      <c r="Z238" s="86" t="s">
        <v>4567</v>
      </c>
      <c r="AA238" s="86"/>
      <c r="AB238" s="86" t="s">
        <v>4568</v>
      </c>
      <c r="AC238" s="86"/>
      <c r="AD238" s="86" t="s">
        <v>4569</v>
      </c>
      <c r="AE238" s="86"/>
      <c r="AF238" s="86" t="s">
        <v>4570</v>
      </c>
      <c r="AG238" s="86"/>
      <c r="AH238" s="86" t="s">
        <v>4571</v>
      </c>
      <c r="AI238" s="86"/>
      <c r="AJ238" s="86" t="s">
        <v>4572</v>
      </c>
      <c r="AK238" s="86"/>
      <c r="AL238" s="86" t="s">
        <v>4573</v>
      </c>
      <c r="AM238" s="86"/>
      <c r="AN238" s="86" t="s">
        <v>4574</v>
      </c>
      <c r="AO238" s="86"/>
      <c r="AP238" s="86" t="s">
        <v>4575</v>
      </c>
      <c r="AQ238" s="86"/>
      <c r="AR238" s="86" t="s">
        <v>4576</v>
      </c>
      <c r="AS238" s="86"/>
      <c r="AT238" s="86" t="s">
        <v>4577</v>
      </c>
      <c r="AU238" s="86"/>
      <c r="AV238" s="86" t="s">
        <v>4578</v>
      </c>
      <c r="AW238" s="86"/>
      <c r="AX238" s="86" t="s">
        <v>4579</v>
      </c>
      <c r="AY238" s="86"/>
      <c r="AZ238" s="86" t="s">
        <v>4580</v>
      </c>
      <c r="BA238" s="86"/>
      <c r="BB238" s="86" t="s">
        <v>4581</v>
      </c>
      <c r="BC238" s="86"/>
      <c r="BD238" s="86" t="s">
        <v>4582</v>
      </c>
      <c r="BE238" s="65"/>
      <c r="BF238" s="63"/>
      <c r="BG238" s="6"/>
    </row>
    <row r="239" spans="1:237" customFormat="1" ht="13.2" x14ac:dyDescent="0.25">
      <c r="B239" s="52"/>
      <c r="C239" s="27">
        <v>2020</v>
      </c>
      <c r="D239" s="86" t="s">
        <v>4583</v>
      </c>
      <c r="E239" s="86"/>
      <c r="F239" s="86" t="s">
        <v>4584</v>
      </c>
      <c r="G239" s="86"/>
      <c r="H239" s="86" t="s">
        <v>4585</v>
      </c>
      <c r="I239" s="86"/>
      <c r="J239" s="86" t="s">
        <v>4586</v>
      </c>
      <c r="K239" s="86"/>
      <c r="L239" s="86" t="s">
        <v>4587</v>
      </c>
      <c r="M239" s="86"/>
      <c r="N239" s="86" t="s">
        <v>4588</v>
      </c>
      <c r="O239" s="86"/>
      <c r="P239" s="86" t="s">
        <v>4589</v>
      </c>
      <c r="Q239" s="86"/>
      <c r="R239" s="86" t="s">
        <v>4590</v>
      </c>
      <c r="S239" s="86"/>
      <c r="T239" s="86" t="s">
        <v>4591</v>
      </c>
      <c r="U239" s="86"/>
      <c r="V239" s="86" t="s">
        <v>4592</v>
      </c>
      <c r="W239" s="86"/>
      <c r="X239" s="86" t="s">
        <v>4593</v>
      </c>
      <c r="Y239" s="86"/>
      <c r="Z239" s="86" t="s">
        <v>4594</v>
      </c>
      <c r="AA239" s="86"/>
      <c r="AB239" s="86" t="s">
        <v>4595</v>
      </c>
      <c r="AC239" s="86"/>
      <c r="AD239" s="86" t="s">
        <v>4596</v>
      </c>
      <c r="AE239" s="86"/>
      <c r="AF239" s="86" t="s">
        <v>4597</v>
      </c>
      <c r="AG239" s="86"/>
      <c r="AH239" s="86" t="s">
        <v>4598</v>
      </c>
      <c r="AI239" s="86"/>
      <c r="AJ239" s="86" t="s">
        <v>4599</v>
      </c>
      <c r="AK239" s="86"/>
      <c r="AL239" s="86" t="s">
        <v>4600</v>
      </c>
      <c r="AM239" s="86"/>
      <c r="AN239" s="86" t="s">
        <v>4601</v>
      </c>
      <c r="AO239" s="86"/>
      <c r="AP239" s="86" t="s">
        <v>4602</v>
      </c>
      <c r="AQ239" s="86"/>
      <c r="AR239" s="86" t="s">
        <v>4603</v>
      </c>
      <c r="AS239" s="86"/>
      <c r="AT239" s="86" t="s">
        <v>4604</v>
      </c>
      <c r="AU239" s="86"/>
      <c r="AV239" s="86" t="s">
        <v>4605</v>
      </c>
      <c r="AW239" s="86"/>
      <c r="AX239" s="86" t="s">
        <v>4606</v>
      </c>
      <c r="AY239" s="86"/>
      <c r="AZ239" s="86">
        <v>20</v>
      </c>
      <c r="BA239" s="86"/>
      <c r="BB239" s="86">
        <v>6</v>
      </c>
      <c r="BC239" s="99" t="s">
        <v>4607</v>
      </c>
      <c r="BD239" s="86" t="s">
        <v>4608</v>
      </c>
      <c r="BE239" s="65"/>
      <c r="BF239" s="63"/>
      <c r="BG239" s="6"/>
    </row>
    <row r="240" spans="1:237" s="6" customFormat="1" ht="13.2" x14ac:dyDescent="0.25">
      <c r="B240" s="52"/>
      <c r="C240" s="27">
        <v>2021</v>
      </c>
      <c r="D240" s="86" t="s">
        <v>4609</v>
      </c>
      <c r="E240" s="86"/>
      <c r="F240" s="86" t="s">
        <v>4610</v>
      </c>
      <c r="G240" s="86"/>
      <c r="H240" s="86" t="s">
        <v>4611</v>
      </c>
      <c r="I240" s="86"/>
      <c r="J240" s="86" t="s">
        <v>4612</v>
      </c>
      <c r="K240" s="86"/>
      <c r="L240" s="86" t="s">
        <v>4613</v>
      </c>
      <c r="M240" s="86"/>
      <c r="N240" s="86" t="s">
        <v>4614</v>
      </c>
      <c r="O240" s="86"/>
      <c r="P240" s="86" t="s">
        <v>4615</v>
      </c>
      <c r="Q240" s="86"/>
      <c r="R240" s="86" t="s">
        <v>4616</v>
      </c>
      <c r="S240" s="86"/>
      <c r="T240" s="86" t="s">
        <v>4617</v>
      </c>
      <c r="U240" s="86"/>
      <c r="V240" s="86" t="s">
        <v>4618</v>
      </c>
      <c r="W240" s="86"/>
      <c r="X240" s="86" t="s">
        <v>4619</v>
      </c>
      <c r="Y240" s="86"/>
      <c r="Z240" s="86" t="s">
        <v>4620</v>
      </c>
      <c r="AA240" s="86"/>
      <c r="AB240" s="86" t="s">
        <v>4621</v>
      </c>
      <c r="AC240" s="86"/>
      <c r="AD240" s="86" t="s">
        <v>4622</v>
      </c>
      <c r="AE240" s="86"/>
      <c r="AF240" s="86" t="s">
        <v>4623</v>
      </c>
      <c r="AG240" s="86"/>
      <c r="AH240" s="86" t="s">
        <v>4624</v>
      </c>
      <c r="AI240" s="86"/>
      <c r="AJ240" s="86" t="s">
        <v>4625</v>
      </c>
      <c r="AK240" s="86"/>
      <c r="AL240" s="86" t="s">
        <v>4626</v>
      </c>
      <c r="AM240" s="86"/>
      <c r="AN240" s="86" t="s">
        <v>4627</v>
      </c>
      <c r="AO240" s="86"/>
      <c r="AP240" s="86" t="s">
        <v>4628</v>
      </c>
      <c r="AQ240" s="86"/>
      <c r="AR240" s="86" t="s">
        <v>4629</v>
      </c>
      <c r="AS240" s="86"/>
      <c r="AT240" s="86" t="s">
        <v>4630</v>
      </c>
      <c r="AU240" s="86"/>
      <c r="AV240" s="86" t="s">
        <v>4631</v>
      </c>
      <c r="AW240" s="86"/>
      <c r="AX240" s="86" t="s">
        <v>4632</v>
      </c>
      <c r="AY240" s="86"/>
      <c r="AZ240" s="86" t="s">
        <v>4633</v>
      </c>
      <c r="BA240" s="86"/>
      <c r="BB240" s="86">
        <v>317</v>
      </c>
      <c r="BC240" s="99" t="s">
        <v>4634</v>
      </c>
      <c r="BD240" s="86" t="s">
        <v>4635</v>
      </c>
      <c r="BE240" s="65"/>
      <c r="BF240" s="63"/>
    </row>
    <row r="241" spans="1:237" s="4" customFormat="1" ht="13.2" x14ac:dyDescent="0.25">
      <c r="A241" s="6"/>
      <c r="B241" s="52"/>
      <c r="C241" s="13">
        <v>2022</v>
      </c>
      <c r="D241" s="86" t="s">
        <v>4636</v>
      </c>
      <c r="E241" s="86"/>
      <c r="F241" s="86" t="s">
        <v>4637</v>
      </c>
      <c r="G241" s="86"/>
      <c r="H241" s="86" t="s">
        <v>4638</v>
      </c>
      <c r="I241" s="86"/>
      <c r="J241" s="86" t="s">
        <v>4639</v>
      </c>
      <c r="K241" s="86"/>
      <c r="L241" s="86">
        <v>1</v>
      </c>
      <c r="M241" s="86"/>
      <c r="N241" s="86" t="s">
        <v>4640</v>
      </c>
      <c r="O241" s="86"/>
      <c r="P241" s="86" t="s">
        <v>4641</v>
      </c>
      <c r="Q241" s="86"/>
      <c r="R241" s="86" t="s">
        <v>4642</v>
      </c>
      <c r="S241" s="86"/>
      <c r="T241" s="86" t="s">
        <v>4643</v>
      </c>
      <c r="U241" s="86"/>
      <c r="V241" s="86" t="s">
        <v>4644</v>
      </c>
      <c r="W241" s="86"/>
      <c r="X241" s="86" t="s">
        <v>4645</v>
      </c>
      <c r="Y241" s="86"/>
      <c r="Z241" s="86" t="s">
        <v>4646</v>
      </c>
      <c r="AA241" s="86"/>
      <c r="AB241" s="86" t="s">
        <v>4647</v>
      </c>
      <c r="AC241" s="86"/>
      <c r="AD241" s="86" t="s">
        <v>4648</v>
      </c>
      <c r="AE241" s="86"/>
      <c r="AF241" s="86" t="s">
        <v>4649</v>
      </c>
      <c r="AG241" s="86"/>
      <c r="AH241" s="86" t="s">
        <v>4650</v>
      </c>
      <c r="AI241" s="86"/>
      <c r="AJ241" s="86" t="s">
        <v>4651</v>
      </c>
      <c r="AK241" s="86"/>
      <c r="AL241" s="86" t="s">
        <v>4652</v>
      </c>
      <c r="AM241" s="86"/>
      <c r="AN241" s="86" t="s">
        <v>4653</v>
      </c>
      <c r="AO241" s="86"/>
      <c r="AP241" s="86" t="s">
        <v>4654</v>
      </c>
      <c r="AQ241" s="86"/>
      <c r="AR241" s="86" t="s">
        <v>4655</v>
      </c>
      <c r="AS241" s="86"/>
      <c r="AT241" s="86" t="s">
        <v>4656</v>
      </c>
      <c r="AU241" s="86"/>
      <c r="AV241" s="86" t="s">
        <v>4657</v>
      </c>
      <c r="AW241" s="86"/>
      <c r="AX241" s="86" t="s">
        <v>4658</v>
      </c>
      <c r="AY241" s="86"/>
      <c r="AZ241" s="86" t="s">
        <v>4659</v>
      </c>
      <c r="BA241" s="86"/>
      <c r="BB241" s="86" t="s">
        <v>4660</v>
      </c>
      <c r="BC241" s="99"/>
      <c r="BD241" s="86" t="s">
        <v>4661</v>
      </c>
      <c r="BE241" s="65"/>
      <c r="BF241" s="63"/>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row>
    <row r="242" spans="1:237" customFormat="1" ht="13.2" x14ac:dyDescent="0.25">
      <c r="B242" s="52" t="s">
        <v>8146</v>
      </c>
      <c r="C242" s="27">
        <v>2018</v>
      </c>
      <c r="D242" s="86" t="s">
        <v>4662</v>
      </c>
      <c r="E242" s="86"/>
      <c r="F242" s="86" t="s">
        <v>4663</v>
      </c>
      <c r="G242" s="86"/>
      <c r="H242" s="86" t="s">
        <v>4664</v>
      </c>
      <c r="I242" s="86"/>
      <c r="J242" s="86" t="s">
        <v>4665</v>
      </c>
      <c r="K242" s="86"/>
      <c r="L242" s="86">
        <v>1</v>
      </c>
      <c r="M242" s="86"/>
      <c r="N242" s="86" t="s">
        <v>4666</v>
      </c>
      <c r="O242" s="86"/>
      <c r="P242" s="86" t="s">
        <v>4667</v>
      </c>
      <c r="Q242" s="86"/>
      <c r="R242" s="86" t="s">
        <v>4668</v>
      </c>
      <c r="S242" s="86"/>
      <c r="T242" s="86" t="s">
        <v>4669</v>
      </c>
      <c r="U242" s="86"/>
      <c r="V242" s="86" t="s">
        <v>4670</v>
      </c>
      <c r="W242" s="86"/>
      <c r="X242" s="86" t="s">
        <v>4671</v>
      </c>
      <c r="Y242" s="86"/>
      <c r="Z242" s="86" t="s">
        <v>4672</v>
      </c>
      <c r="AA242" s="86"/>
      <c r="AB242" s="86" t="s">
        <v>4673</v>
      </c>
      <c r="AC242" s="86"/>
      <c r="AD242" s="86" t="s">
        <v>4674</v>
      </c>
      <c r="AE242" s="86"/>
      <c r="AF242" s="86" t="s">
        <v>4675</v>
      </c>
      <c r="AG242" s="86"/>
      <c r="AH242" s="86" t="s">
        <v>4676</v>
      </c>
      <c r="AI242" s="86"/>
      <c r="AJ242" s="86" t="s">
        <v>4677</v>
      </c>
      <c r="AK242" s="86"/>
      <c r="AL242" s="86" t="s">
        <v>4678</v>
      </c>
      <c r="AM242" s="86"/>
      <c r="AN242" s="86" t="s">
        <v>4679</v>
      </c>
      <c r="AO242" s="86"/>
      <c r="AP242" s="86" t="s">
        <v>4680</v>
      </c>
      <c r="AQ242" s="86"/>
      <c r="AR242" s="86" t="s">
        <v>4681</v>
      </c>
      <c r="AS242" s="86"/>
      <c r="AT242" s="86" t="s">
        <v>4682</v>
      </c>
      <c r="AU242" s="86"/>
      <c r="AV242" s="86" t="s">
        <v>4683</v>
      </c>
      <c r="AW242" s="86"/>
      <c r="AX242" s="86" t="s">
        <v>4684</v>
      </c>
      <c r="AY242" s="86"/>
      <c r="AZ242" s="86" t="s">
        <v>4685</v>
      </c>
      <c r="BA242" s="86"/>
      <c r="BB242" s="86">
        <v>58</v>
      </c>
      <c r="BC242" s="86"/>
      <c r="BD242" s="86" t="s">
        <v>4686</v>
      </c>
      <c r="BE242" s="65"/>
      <c r="BF242" s="63"/>
      <c r="BG242" s="6"/>
    </row>
    <row r="243" spans="1:237" customFormat="1" ht="13.2" x14ac:dyDescent="0.25">
      <c r="B243" s="52"/>
      <c r="C243" s="27">
        <v>2019</v>
      </c>
      <c r="D243" s="86" t="s">
        <v>4687</v>
      </c>
      <c r="E243" s="86"/>
      <c r="F243" s="86" t="s">
        <v>4688</v>
      </c>
      <c r="G243" s="86"/>
      <c r="H243" s="86" t="s">
        <v>4689</v>
      </c>
      <c r="I243" s="86"/>
      <c r="J243" s="86" t="s">
        <v>4690</v>
      </c>
      <c r="K243" s="86"/>
      <c r="L243" s="86" t="s">
        <v>4691</v>
      </c>
      <c r="M243" s="86"/>
      <c r="N243" s="86" t="s">
        <v>4692</v>
      </c>
      <c r="O243" s="86"/>
      <c r="P243" s="86" t="s">
        <v>4693</v>
      </c>
      <c r="Q243" s="86"/>
      <c r="R243" s="86" t="s">
        <v>4694</v>
      </c>
      <c r="S243" s="86"/>
      <c r="T243" s="86" t="s">
        <v>4695</v>
      </c>
      <c r="U243" s="86"/>
      <c r="V243" s="86" t="s">
        <v>4696</v>
      </c>
      <c r="W243" s="86"/>
      <c r="X243" s="86" t="s">
        <v>4697</v>
      </c>
      <c r="Y243" s="86"/>
      <c r="Z243" s="86" t="s">
        <v>4698</v>
      </c>
      <c r="AA243" s="86"/>
      <c r="AB243" s="86" t="s">
        <v>4699</v>
      </c>
      <c r="AC243" s="86"/>
      <c r="AD243" s="86" t="s">
        <v>4700</v>
      </c>
      <c r="AE243" s="86"/>
      <c r="AF243" s="86" t="s">
        <v>4701</v>
      </c>
      <c r="AG243" s="86"/>
      <c r="AH243" s="86" t="s">
        <v>4702</v>
      </c>
      <c r="AI243" s="86"/>
      <c r="AJ243" s="86" t="s">
        <v>4703</v>
      </c>
      <c r="AK243" s="86"/>
      <c r="AL243" s="86" t="s">
        <v>4704</v>
      </c>
      <c r="AM243" s="86"/>
      <c r="AN243" s="86" t="s">
        <v>4705</v>
      </c>
      <c r="AO243" s="86"/>
      <c r="AP243" s="86" t="s">
        <v>4706</v>
      </c>
      <c r="AQ243" s="86"/>
      <c r="AR243" s="86" t="s">
        <v>4707</v>
      </c>
      <c r="AS243" s="86"/>
      <c r="AT243" s="86" t="s">
        <v>4708</v>
      </c>
      <c r="AU243" s="86"/>
      <c r="AV243" s="86" t="s">
        <v>4709</v>
      </c>
      <c r="AW243" s="86"/>
      <c r="AX243" s="86" t="s">
        <v>4710</v>
      </c>
      <c r="AY243" s="86"/>
      <c r="AZ243" s="86">
        <v>6</v>
      </c>
      <c r="BA243" s="86"/>
      <c r="BB243" s="86">
        <v>24</v>
      </c>
      <c r="BC243" s="86"/>
      <c r="BD243" s="86" t="s">
        <v>4711</v>
      </c>
      <c r="BE243" s="65"/>
      <c r="BF243" s="63"/>
      <c r="BG243" s="6"/>
    </row>
    <row r="244" spans="1:237" customFormat="1" ht="13.2" x14ac:dyDescent="0.25">
      <c r="B244" s="52"/>
      <c r="C244" s="27">
        <v>2020</v>
      </c>
      <c r="D244" s="86" t="s">
        <v>4712</v>
      </c>
      <c r="E244" s="86"/>
      <c r="F244" s="86" t="s">
        <v>4713</v>
      </c>
      <c r="G244" s="86"/>
      <c r="H244" s="86" t="s">
        <v>4714</v>
      </c>
      <c r="I244" s="86"/>
      <c r="J244" s="86" t="s">
        <v>4715</v>
      </c>
      <c r="K244" s="86"/>
      <c r="L244" s="86">
        <v>1</v>
      </c>
      <c r="M244" s="86"/>
      <c r="N244" s="86" t="s">
        <v>4716</v>
      </c>
      <c r="O244" s="86"/>
      <c r="P244" s="86" t="s">
        <v>4717</v>
      </c>
      <c r="Q244" s="86"/>
      <c r="R244" s="86" t="s">
        <v>4718</v>
      </c>
      <c r="S244" s="86"/>
      <c r="T244" s="86" t="s">
        <v>4719</v>
      </c>
      <c r="U244" s="86"/>
      <c r="V244" s="86" t="s">
        <v>4720</v>
      </c>
      <c r="W244" s="86"/>
      <c r="X244" s="86" t="s">
        <v>4721</v>
      </c>
      <c r="Y244" s="86"/>
      <c r="Z244" s="86" t="s">
        <v>4722</v>
      </c>
      <c r="AA244" s="86"/>
      <c r="AB244" s="86" t="s">
        <v>4723</v>
      </c>
      <c r="AC244" s="86"/>
      <c r="AD244" s="86" t="s">
        <v>4724</v>
      </c>
      <c r="AE244" s="86"/>
      <c r="AF244" s="86" t="s">
        <v>4725</v>
      </c>
      <c r="AG244" s="86"/>
      <c r="AH244" s="86" t="s">
        <v>4726</v>
      </c>
      <c r="AI244" s="86"/>
      <c r="AJ244" s="86" t="s">
        <v>4727</v>
      </c>
      <c r="AK244" s="86"/>
      <c r="AL244" s="86" t="s">
        <v>4728</v>
      </c>
      <c r="AM244" s="86"/>
      <c r="AN244" s="86" t="s">
        <v>4729</v>
      </c>
      <c r="AO244" s="86"/>
      <c r="AP244" s="86" t="s">
        <v>4730</v>
      </c>
      <c r="AQ244" s="86"/>
      <c r="AR244" s="86" t="s">
        <v>4731</v>
      </c>
      <c r="AS244" s="86"/>
      <c r="AT244" s="86" t="s">
        <v>4732</v>
      </c>
      <c r="AU244" s="86"/>
      <c r="AV244" s="86" t="s">
        <v>4733</v>
      </c>
      <c r="AW244" s="86"/>
      <c r="AX244" s="86" t="s">
        <v>4734</v>
      </c>
      <c r="AY244" s="86"/>
      <c r="AZ244" s="86">
        <v>6</v>
      </c>
      <c r="BA244" s="86"/>
      <c r="BB244" s="86">
        <v>13</v>
      </c>
      <c r="BC244" s="86"/>
      <c r="BD244" s="86" t="s">
        <v>4735</v>
      </c>
      <c r="BE244" s="65"/>
      <c r="BF244" s="63"/>
      <c r="BG244" s="6"/>
    </row>
    <row r="245" spans="1:237" s="6" customFormat="1" ht="13.2" x14ac:dyDescent="0.25">
      <c r="B245" s="52"/>
      <c r="C245" s="27">
        <v>2021</v>
      </c>
      <c r="D245" s="86" t="s">
        <v>4736</v>
      </c>
      <c r="E245" s="86"/>
      <c r="F245" s="86" t="s">
        <v>4737</v>
      </c>
      <c r="G245" s="86"/>
      <c r="H245" s="86" t="s">
        <v>4738</v>
      </c>
      <c r="I245" s="86"/>
      <c r="J245" s="86" t="s">
        <v>4739</v>
      </c>
      <c r="K245" s="86"/>
      <c r="L245" s="86">
        <v>2</v>
      </c>
      <c r="M245" s="105"/>
      <c r="N245" s="86">
        <v>6</v>
      </c>
      <c r="O245" s="86"/>
      <c r="P245" s="86" t="s">
        <v>4740</v>
      </c>
      <c r="Q245" s="86"/>
      <c r="R245" s="86" t="s">
        <v>4741</v>
      </c>
      <c r="S245" s="86"/>
      <c r="T245" s="86" t="s">
        <v>4742</v>
      </c>
      <c r="U245" s="86"/>
      <c r="V245" s="86" t="s">
        <v>4743</v>
      </c>
      <c r="W245" s="86"/>
      <c r="X245" s="86" t="s">
        <v>4744</v>
      </c>
      <c r="Y245" s="86"/>
      <c r="Z245" s="86" t="s">
        <v>4745</v>
      </c>
      <c r="AA245" s="86"/>
      <c r="AB245" s="86" t="s">
        <v>4746</v>
      </c>
      <c r="AC245" s="86"/>
      <c r="AD245" s="86" t="s">
        <v>4747</v>
      </c>
      <c r="AE245" s="86"/>
      <c r="AF245" s="86" t="s">
        <v>4748</v>
      </c>
      <c r="AG245" s="86"/>
      <c r="AH245" s="86" t="s">
        <v>4749</v>
      </c>
      <c r="AI245" s="86"/>
      <c r="AJ245" s="86" t="s">
        <v>4750</v>
      </c>
      <c r="AK245" s="86"/>
      <c r="AL245" s="86" t="s">
        <v>4751</v>
      </c>
      <c r="AM245" s="86"/>
      <c r="AN245" s="86" t="s">
        <v>4752</v>
      </c>
      <c r="AO245" s="86"/>
      <c r="AP245" s="86" t="s">
        <v>4753</v>
      </c>
      <c r="AQ245" s="86"/>
      <c r="AR245" s="86" t="s">
        <v>4754</v>
      </c>
      <c r="AS245" s="86"/>
      <c r="AT245" s="86" t="s">
        <v>4755</v>
      </c>
      <c r="AU245" s="86"/>
      <c r="AV245" s="86" t="s">
        <v>4756</v>
      </c>
      <c r="AW245" s="86"/>
      <c r="AX245" s="86" t="s">
        <v>4757</v>
      </c>
      <c r="AY245" s="86"/>
      <c r="AZ245" s="86">
        <v>7</v>
      </c>
      <c r="BA245" s="86"/>
      <c r="BB245" s="86">
        <v>42</v>
      </c>
      <c r="BC245" s="86"/>
      <c r="BD245" s="86" t="s">
        <v>4758</v>
      </c>
      <c r="BE245" s="65"/>
      <c r="BF245" s="63"/>
    </row>
    <row r="246" spans="1:237" s="4" customFormat="1" ht="13.2" x14ac:dyDescent="0.25">
      <c r="A246" s="6"/>
      <c r="B246" s="52"/>
      <c r="C246" s="13">
        <v>2022</v>
      </c>
      <c r="D246" s="86" t="s">
        <v>4759</v>
      </c>
      <c r="E246" s="86"/>
      <c r="F246" s="86" t="s">
        <v>4760</v>
      </c>
      <c r="G246" s="86"/>
      <c r="H246" s="86" t="s">
        <v>4761</v>
      </c>
      <c r="I246" s="86"/>
      <c r="J246" s="86" t="s">
        <v>4762</v>
      </c>
      <c r="K246" s="86"/>
      <c r="L246" s="86">
        <v>15</v>
      </c>
      <c r="M246" s="105"/>
      <c r="N246" s="86">
        <v>179</v>
      </c>
      <c r="O246" s="86"/>
      <c r="P246" s="86" t="s">
        <v>4763</v>
      </c>
      <c r="Q246" s="86"/>
      <c r="R246" s="86" t="s">
        <v>4764</v>
      </c>
      <c r="S246" s="86"/>
      <c r="T246" s="86" t="s">
        <v>4765</v>
      </c>
      <c r="U246" s="86"/>
      <c r="V246" s="86" t="s">
        <v>4766</v>
      </c>
      <c r="W246" s="86"/>
      <c r="X246" s="86" t="s">
        <v>4767</v>
      </c>
      <c r="Y246" s="86"/>
      <c r="Z246" s="86" t="s">
        <v>4768</v>
      </c>
      <c r="AA246" s="86"/>
      <c r="AB246" s="86" t="s">
        <v>4769</v>
      </c>
      <c r="AC246" s="86"/>
      <c r="AD246" s="86" t="s">
        <v>4770</v>
      </c>
      <c r="AE246" s="86"/>
      <c r="AF246" s="86" t="s">
        <v>4771</v>
      </c>
      <c r="AG246" s="86"/>
      <c r="AH246" s="86" t="s">
        <v>4772</v>
      </c>
      <c r="AI246" s="86"/>
      <c r="AJ246" s="86" t="s">
        <v>4773</v>
      </c>
      <c r="AK246" s="86"/>
      <c r="AL246" s="86" t="s">
        <v>4774</v>
      </c>
      <c r="AM246" s="86"/>
      <c r="AN246" s="86" t="s">
        <v>4775</v>
      </c>
      <c r="AO246" s="86"/>
      <c r="AP246" s="86" t="s">
        <v>4776</v>
      </c>
      <c r="AQ246" s="86"/>
      <c r="AR246" s="86" t="s">
        <v>4777</v>
      </c>
      <c r="AS246" s="86"/>
      <c r="AT246" s="86" t="s">
        <v>4778</v>
      </c>
      <c r="AU246" s="86"/>
      <c r="AV246" s="86" t="s">
        <v>4779</v>
      </c>
      <c r="AW246" s="86"/>
      <c r="AX246" s="86" t="s">
        <v>4780</v>
      </c>
      <c r="AY246" s="86"/>
      <c r="AZ246" s="86">
        <v>20</v>
      </c>
      <c r="BA246" s="86"/>
      <c r="BB246" s="86">
        <v>12</v>
      </c>
      <c r="BC246" s="86"/>
      <c r="BD246" s="86" t="s">
        <v>4781</v>
      </c>
      <c r="BE246" s="65"/>
      <c r="BF246" s="63"/>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row>
    <row r="247" spans="1:237" s="3" customFormat="1" ht="13.2" x14ac:dyDescent="0.25">
      <c r="B247" s="52" t="s">
        <v>8147</v>
      </c>
      <c r="C247" s="27">
        <v>2018</v>
      </c>
      <c r="D247" s="86" t="s">
        <v>4782</v>
      </c>
      <c r="E247" s="86"/>
      <c r="F247" s="86" t="s">
        <v>4783</v>
      </c>
      <c r="G247" s="86"/>
      <c r="H247" s="86" t="s">
        <v>4784</v>
      </c>
      <c r="I247" s="86"/>
      <c r="J247" s="86" t="s">
        <v>4785</v>
      </c>
      <c r="K247" s="86"/>
      <c r="L247" s="86" t="s">
        <v>4786</v>
      </c>
      <c r="M247" s="86"/>
      <c r="N247" s="86" t="s">
        <v>4787</v>
      </c>
      <c r="O247" s="86"/>
      <c r="P247" s="86" t="s">
        <v>4788</v>
      </c>
      <c r="Q247" s="86"/>
      <c r="R247" s="86" t="s">
        <v>4789</v>
      </c>
      <c r="S247" s="86"/>
      <c r="T247" s="86" t="s">
        <v>4790</v>
      </c>
      <c r="U247" s="86"/>
      <c r="V247" s="86" t="s">
        <v>4791</v>
      </c>
      <c r="W247" s="86"/>
      <c r="X247" s="86" t="s">
        <v>4792</v>
      </c>
      <c r="Y247" s="86"/>
      <c r="Z247" s="86" t="s">
        <v>4793</v>
      </c>
      <c r="AA247" s="86"/>
      <c r="AB247" s="86" t="s">
        <v>4794</v>
      </c>
      <c r="AC247" s="86"/>
      <c r="AD247" s="86" t="s">
        <v>4795</v>
      </c>
      <c r="AE247" s="86"/>
      <c r="AF247" s="86" t="s">
        <v>4796</v>
      </c>
      <c r="AG247" s="86"/>
      <c r="AH247" s="86" t="s">
        <v>4797</v>
      </c>
      <c r="AI247" s="86"/>
      <c r="AJ247" s="86" t="s">
        <v>4798</v>
      </c>
      <c r="AK247" s="86"/>
      <c r="AL247" s="86" t="s">
        <v>4799</v>
      </c>
      <c r="AM247" s="86"/>
      <c r="AN247" s="86">
        <v>1973</v>
      </c>
      <c r="AO247" s="86"/>
      <c r="AP247" s="86" t="s">
        <v>4800</v>
      </c>
      <c r="AQ247" s="86"/>
      <c r="AR247" s="86" t="s">
        <v>4801</v>
      </c>
      <c r="AS247" s="86"/>
      <c r="AT247" s="86">
        <v>100</v>
      </c>
      <c r="AU247" s="86"/>
      <c r="AV247" s="86" t="s">
        <v>4802</v>
      </c>
      <c r="AW247" s="86"/>
      <c r="AX247" s="86" t="s">
        <v>4803</v>
      </c>
      <c r="AY247" s="86"/>
      <c r="AZ247" s="86" t="s">
        <v>4804</v>
      </c>
      <c r="BA247" s="86"/>
      <c r="BB247" s="86" t="s">
        <v>4805</v>
      </c>
      <c r="BC247" s="86"/>
      <c r="BD247" s="86" t="s">
        <v>4806</v>
      </c>
      <c r="BE247" s="65"/>
      <c r="BF247" s="63"/>
      <c r="BG247" s="6"/>
    </row>
    <row r="248" spans="1:237" customFormat="1" ht="13.2" x14ac:dyDescent="0.25">
      <c r="B248" s="52" t="s">
        <v>8148</v>
      </c>
      <c r="C248" s="27">
        <v>2018</v>
      </c>
      <c r="D248" s="86" t="s">
        <v>4807</v>
      </c>
      <c r="E248" s="86"/>
      <c r="F248" s="86" t="s">
        <v>4808</v>
      </c>
      <c r="G248" s="86"/>
      <c r="H248" s="86" t="s">
        <v>4809</v>
      </c>
      <c r="I248" s="86"/>
      <c r="J248" s="86" t="s">
        <v>4810</v>
      </c>
      <c r="K248" s="86"/>
      <c r="L248" s="86" t="s">
        <v>4811</v>
      </c>
      <c r="M248" s="86"/>
      <c r="N248" s="86" t="s">
        <v>4812</v>
      </c>
      <c r="O248" s="86"/>
      <c r="P248" s="86" t="s">
        <v>4813</v>
      </c>
      <c r="Q248" s="86"/>
      <c r="R248" s="86" t="s">
        <v>4814</v>
      </c>
      <c r="S248" s="86"/>
      <c r="T248" s="86" t="s">
        <v>4815</v>
      </c>
      <c r="U248" s="86"/>
      <c r="V248" s="86" t="s">
        <v>4816</v>
      </c>
      <c r="W248" s="86"/>
      <c r="X248" s="86" t="s">
        <v>4817</v>
      </c>
      <c r="Y248" s="86"/>
      <c r="Z248" s="86" t="s">
        <v>4818</v>
      </c>
      <c r="AA248" s="86"/>
      <c r="AB248" s="86" t="s">
        <v>4819</v>
      </c>
      <c r="AC248" s="86"/>
      <c r="AD248" s="86" t="s">
        <v>4820</v>
      </c>
      <c r="AE248" s="86"/>
      <c r="AF248" s="86" t="s">
        <v>4821</v>
      </c>
      <c r="AG248" s="86"/>
      <c r="AH248" s="86" t="s">
        <v>4822</v>
      </c>
      <c r="AI248" s="86"/>
      <c r="AJ248" s="86" t="s">
        <v>4823</v>
      </c>
      <c r="AK248" s="86"/>
      <c r="AL248" s="86" t="s">
        <v>4824</v>
      </c>
      <c r="AM248" s="86"/>
      <c r="AN248" s="86" t="s">
        <v>4825</v>
      </c>
      <c r="AO248" s="86"/>
      <c r="AP248" s="86" t="s">
        <v>4826</v>
      </c>
      <c r="AQ248" s="86"/>
      <c r="AR248" s="86" t="s">
        <v>4827</v>
      </c>
      <c r="AS248" s="86"/>
      <c r="AT248" s="86" t="s">
        <v>4828</v>
      </c>
      <c r="AU248" s="86"/>
      <c r="AV248" s="86" t="s">
        <v>4829</v>
      </c>
      <c r="AW248" s="86"/>
      <c r="AX248" s="86" t="s">
        <v>4830</v>
      </c>
      <c r="AY248" s="86"/>
      <c r="AZ248" s="86" t="s">
        <v>4831</v>
      </c>
      <c r="BA248" s="86"/>
      <c r="BB248" s="86" t="s">
        <v>4832</v>
      </c>
      <c r="BC248" s="86"/>
      <c r="BD248" s="86" t="s">
        <v>4833</v>
      </c>
      <c r="BE248" s="65"/>
      <c r="BF248" s="63"/>
      <c r="BG248" s="6"/>
    </row>
    <row r="249" spans="1:237" customFormat="1" ht="13.2" x14ac:dyDescent="0.25">
      <c r="B249" s="52"/>
      <c r="C249" s="27">
        <v>2019</v>
      </c>
      <c r="D249" s="86" t="s">
        <v>4834</v>
      </c>
      <c r="E249" s="86"/>
      <c r="F249" s="86" t="s">
        <v>4835</v>
      </c>
      <c r="G249" s="86"/>
      <c r="H249" s="86" t="s">
        <v>4836</v>
      </c>
      <c r="I249" s="86"/>
      <c r="J249" s="86" t="s">
        <v>4837</v>
      </c>
      <c r="K249" s="86"/>
      <c r="L249" s="86" t="s">
        <v>4838</v>
      </c>
      <c r="M249" s="86"/>
      <c r="N249" s="86" t="s">
        <v>4839</v>
      </c>
      <c r="O249" s="86"/>
      <c r="P249" s="86" t="s">
        <v>4840</v>
      </c>
      <c r="Q249" s="86"/>
      <c r="R249" s="86" t="s">
        <v>4841</v>
      </c>
      <c r="S249" s="86"/>
      <c r="T249" s="86" t="s">
        <v>4842</v>
      </c>
      <c r="U249" s="86"/>
      <c r="V249" s="86" t="s">
        <v>4843</v>
      </c>
      <c r="W249" s="86"/>
      <c r="X249" s="86" t="s">
        <v>4844</v>
      </c>
      <c r="Y249" s="86"/>
      <c r="Z249" s="86" t="s">
        <v>4845</v>
      </c>
      <c r="AA249" s="86"/>
      <c r="AB249" s="86" t="s">
        <v>4846</v>
      </c>
      <c r="AC249" s="86"/>
      <c r="AD249" s="86" t="s">
        <v>4847</v>
      </c>
      <c r="AE249" s="86"/>
      <c r="AF249" s="86" t="s">
        <v>4848</v>
      </c>
      <c r="AG249" s="86"/>
      <c r="AH249" s="86" t="s">
        <v>4849</v>
      </c>
      <c r="AI249" s="86"/>
      <c r="AJ249" s="86">
        <v>33</v>
      </c>
      <c r="AK249" s="86"/>
      <c r="AL249" s="86" t="s">
        <v>4850</v>
      </c>
      <c r="AM249" s="86"/>
      <c r="AN249" s="86" t="s">
        <v>4851</v>
      </c>
      <c r="AO249" s="86"/>
      <c r="AP249" s="86" t="s">
        <v>4852</v>
      </c>
      <c r="AQ249" s="86"/>
      <c r="AR249" s="86" t="s">
        <v>4853</v>
      </c>
      <c r="AS249" s="86"/>
      <c r="AT249" s="86" t="s">
        <v>4854</v>
      </c>
      <c r="AU249" s="86"/>
      <c r="AV249" s="86" t="s">
        <v>4855</v>
      </c>
      <c r="AW249" s="86"/>
      <c r="AX249" s="86" t="s">
        <v>4856</v>
      </c>
      <c r="AY249" s="86"/>
      <c r="AZ249" s="86" t="s">
        <v>4857</v>
      </c>
      <c r="BA249" s="86"/>
      <c r="BB249" s="86" t="s">
        <v>4858</v>
      </c>
      <c r="BC249" s="86"/>
      <c r="BD249" s="86" t="s">
        <v>4859</v>
      </c>
      <c r="BE249" s="65"/>
      <c r="BF249" s="63"/>
      <c r="BG249" s="6"/>
    </row>
    <row r="250" spans="1:237" s="3" customFormat="1" ht="13.2" x14ac:dyDescent="0.25">
      <c r="B250" s="52"/>
      <c r="C250" s="27">
        <v>2020</v>
      </c>
      <c r="D250" s="86" t="s">
        <v>4860</v>
      </c>
      <c r="E250" s="86"/>
      <c r="F250" s="86" t="s">
        <v>4861</v>
      </c>
      <c r="G250" s="86"/>
      <c r="H250" s="86" t="s">
        <v>4862</v>
      </c>
      <c r="I250" s="86"/>
      <c r="J250" s="86" t="s">
        <v>4863</v>
      </c>
      <c r="K250" s="86"/>
      <c r="L250" s="86" t="s">
        <v>4864</v>
      </c>
      <c r="M250" s="86"/>
      <c r="N250" s="86" t="s">
        <v>4865</v>
      </c>
      <c r="O250" s="86"/>
      <c r="P250" s="86" t="s">
        <v>4866</v>
      </c>
      <c r="Q250" s="86"/>
      <c r="R250" s="86" t="s">
        <v>4867</v>
      </c>
      <c r="S250" s="86"/>
      <c r="T250" s="86" t="s">
        <v>4868</v>
      </c>
      <c r="U250" s="86"/>
      <c r="V250" s="86" t="s">
        <v>4869</v>
      </c>
      <c r="W250" s="86"/>
      <c r="X250" s="86" t="s">
        <v>4870</v>
      </c>
      <c r="Y250" s="86"/>
      <c r="Z250" s="86" t="s">
        <v>4871</v>
      </c>
      <c r="AA250" s="86"/>
      <c r="AB250" s="86" t="s">
        <v>4872</v>
      </c>
      <c r="AC250" s="86"/>
      <c r="AD250" s="86" t="s">
        <v>4873</v>
      </c>
      <c r="AE250" s="86"/>
      <c r="AF250" s="86" t="s">
        <v>4874</v>
      </c>
      <c r="AG250" s="86"/>
      <c r="AH250" s="86" t="s">
        <v>4875</v>
      </c>
      <c r="AI250" s="86"/>
      <c r="AJ250" s="86">
        <v>33</v>
      </c>
      <c r="AK250" s="86"/>
      <c r="AL250" s="86" t="s">
        <v>4876</v>
      </c>
      <c r="AM250" s="86"/>
      <c r="AN250" s="86" t="s">
        <v>4877</v>
      </c>
      <c r="AO250" s="86"/>
      <c r="AP250" s="86" t="s">
        <v>4878</v>
      </c>
      <c r="AQ250" s="86"/>
      <c r="AR250" s="86" t="s">
        <v>4879</v>
      </c>
      <c r="AS250" s="86"/>
      <c r="AT250" s="86" t="s">
        <v>4880</v>
      </c>
      <c r="AU250" s="86"/>
      <c r="AV250" s="86" t="s">
        <v>4881</v>
      </c>
      <c r="AW250" s="86"/>
      <c r="AX250" s="86">
        <v>1</v>
      </c>
      <c r="AY250" s="86"/>
      <c r="AZ250" s="86" t="s">
        <v>4882</v>
      </c>
      <c r="BA250" s="86"/>
      <c r="BB250" s="86" t="s">
        <v>4883</v>
      </c>
      <c r="BC250" s="86"/>
      <c r="BD250" s="86" t="s">
        <v>4884</v>
      </c>
      <c r="BE250" s="65"/>
      <c r="BF250" s="63"/>
      <c r="BG250" s="6"/>
    </row>
    <row r="251" spans="1:237" s="6" customFormat="1" ht="13.2" x14ac:dyDescent="0.25">
      <c r="B251" s="52"/>
      <c r="C251" s="27">
        <v>2021</v>
      </c>
      <c r="D251" s="86" t="s">
        <v>4885</v>
      </c>
      <c r="E251" s="86"/>
      <c r="F251" s="86" t="s">
        <v>4886</v>
      </c>
      <c r="G251" s="86"/>
      <c r="H251" s="86" t="s">
        <v>4887</v>
      </c>
      <c r="I251" s="86"/>
      <c r="J251" s="86" t="s">
        <v>4888</v>
      </c>
      <c r="K251" s="86"/>
      <c r="L251" s="86" t="s">
        <v>4889</v>
      </c>
      <c r="M251" s="86"/>
      <c r="N251" s="86" t="s">
        <v>4890</v>
      </c>
      <c r="O251" s="86"/>
      <c r="P251" s="86" t="s">
        <v>4891</v>
      </c>
      <c r="Q251" s="86"/>
      <c r="R251" s="86" t="s">
        <v>4892</v>
      </c>
      <c r="S251" s="86"/>
      <c r="T251" s="86" t="s">
        <v>4893</v>
      </c>
      <c r="U251" s="86"/>
      <c r="V251" s="86" t="s">
        <v>4894</v>
      </c>
      <c r="W251" s="86"/>
      <c r="X251" s="86" t="s">
        <v>4895</v>
      </c>
      <c r="Y251" s="86"/>
      <c r="Z251" s="86" t="s">
        <v>4896</v>
      </c>
      <c r="AA251" s="86"/>
      <c r="AB251" s="86" t="s">
        <v>4897</v>
      </c>
      <c r="AC251" s="86"/>
      <c r="AD251" s="86" t="s">
        <v>4898</v>
      </c>
      <c r="AE251" s="86"/>
      <c r="AF251" s="86" t="s">
        <v>4899</v>
      </c>
      <c r="AG251" s="86"/>
      <c r="AH251" s="86" t="s">
        <v>4900</v>
      </c>
      <c r="AI251" s="86"/>
      <c r="AJ251" s="86" t="s">
        <v>4901</v>
      </c>
      <c r="AK251" s="86"/>
      <c r="AL251" s="86" t="s">
        <v>4902</v>
      </c>
      <c r="AM251" s="86"/>
      <c r="AN251" s="86" t="s">
        <v>4903</v>
      </c>
      <c r="AO251" s="86"/>
      <c r="AP251" s="86" t="s">
        <v>4904</v>
      </c>
      <c r="AQ251" s="86"/>
      <c r="AR251" s="86" t="s">
        <v>4905</v>
      </c>
      <c r="AS251" s="86"/>
      <c r="AT251" s="86" t="s">
        <v>4906</v>
      </c>
      <c r="AU251" s="86"/>
      <c r="AV251" s="86" t="s">
        <v>4907</v>
      </c>
      <c r="AW251" s="86"/>
      <c r="AX251" s="86" t="s">
        <v>4908</v>
      </c>
      <c r="AY251" s="86"/>
      <c r="AZ251" s="86" t="s">
        <v>4909</v>
      </c>
      <c r="BA251" s="86"/>
      <c r="BB251" s="86" t="s">
        <v>4910</v>
      </c>
      <c r="BC251" s="86"/>
      <c r="BD251" s="86" t="s">
        <v>4911</v>
      </c>
      <c r="BE251" s="65"/>
      <c r="BF251" s="63"/>
    </row>
    <row r="252" spans="1:237" s="4" customFormat="1" ht="13.2" x14ac:dyDescent="0.25">
      <c r="A252" s="6"/>
      <c r="B252" s="52"/>
      <c r="C252" s="13">
        <v>2022</v>
      </c>
      <c r="D252" s="86" t="s">
        <v>4912</v>
      </c>
      <c r="E252" s="86"/>
      <c r="F252" s="86" t="s">
        <v>4913</v>
      </c>
      <c r="G252" s="86"/>
      <c r="H252" s="86" t="s">
        <v>4914</v>
      </c>
      <c r="I252" s="86"/>
      <c r="J252" s="86" t="s">
        <v>4915</v>
      </c>
      <c r="K252" s="86"/>
      <c r="L252" s="86" t="s">
        <v>4916</v>
      </c>
      <c r="M252" s="86"/>
      <c r="N252" s="86" t="s">
        <v>4917</v>
      </c>
      <c r="O252" s="86"/>
      <c r="P252" s="86" t="s">
        <v>4918</v>
      </c>
      <c r="Q252" s="86"/>
      <c r="R252" s="86" t="s">
        <v>4919</v>
      </c>
      <c r="S252" s="86"/>
      <c r="T252" s="86" t="s">
        <v>4920</v>
      </c>
      <c r="U252" s="86"/>
      <c r="V252" s="86" t="s">
        <v>4921</v>
      </c>
      <c r="W252" s="86"/>
      <c r="X252" s="86" t="s">
        <v>4922</v>
      </c>
      <c r="Y252" s="86"/>
      <c r="Z252" s="86" t="s">
        <v>4923</v>
      </c>
      <c r="AA252" s="86"/>
      <c r="AB252" s="86" t="s">
        <v>4924</v>
      </c>
      <c r="AC252" s="86"/>
      <c r="AD252" s="86" t="s">
        <v>4925</v>
      </c>
      <c r="AE252" s="86"/>
      <c r="AF252" s="86" t="s">
        <v>4926</v>
      </c>
      <c r="AG252" s="86"/>
      <c r="AH252" s="86" t="s">
        <v>4927</v>
      </c>
      <c r="AI252" s="86"/>
      <c r="AJ252" s="86" t="s">
        <v>4928</v>
      </c>
      <c r="AK252" s="86"/>
      <c r="AL252" s="86" t="s">
        <v>4929</v>
      </c>
      <c r="AM252" s="86"/>
      <c r="AN252" s="86" t="s">
        <v>4930</v>
      </c>
      <c r="AO252" s="86"/>
      <c r="AP252" s="86" t="s">
        <v>4931</v>
      </c>
      <c r="AQ252" s="86"/>
      <c r="AR252" s="86" t="s">
        <v>4932</v>
      </c>
      <c r="AS252" s="86"/>
      <c r="AT252" s="86" t="s">
        <v>4933</v>
      </c>
      <c r="AU252" s="86"/>
      <c r="AV252" s="86" t="s">
        <v>4934</v>
      </c>
      <c r="AW252" s="86"/>
      <c r="AX252" s="86" t="s">
        <v>4935</v>
      </c>
      <c r="AY252" s="86"/>
      <c r="AZ252" s="86" t="s">
        <v>4936</v>
      </c>
      <c r="BA252" s="86"/>
      <c r="BB252" s="86" t="s">
        <v>4937</v>
      </c>
      <c r="BC252" s="86"/>
      <c r="BD252" s="86" t="s">
        <v>4938</v>
      </c>
      <c r="BE252" s="65"/>
      <c r="BF252" s="63"/>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c r="CU252" s="6"/>
      <c r="CV252" s="6"/>
      <c r="CW252" s="6"/>
      <c r="CX252" s="6"/>
      <c r="CY252" s="6"/>
      <c r="CZ252" s="6"/>
      <c r="DA252" s="6"/>
      <c r="DB252" s="6"/>
      <c r="DC252" s="6"/>
      <c r="DD252" s="6"/>
      <c r="DE252" s="6"/>
      <c r="DF252" s="6"/>
      <c r="DG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row>
    <row r="253" spans="1:237" s="3" customFormat="1" ht="13.2" x14ac:dyDescent="0.25">
      <c r="B253" s="52" t="s">
        <v>8149</v>
      </c>
      <c r="C253" s="27">
        <v>2019</v>
      </c>
      <c r="D253" s="86" t="s">
        <v>4939</v>
      </c>
      <c r="E253" s="86"/>
      <c r="F253" s="86" t="s">
        <v>4940</v>
      </c>
      <c r="G253" s="86"/>
      <c r="H253" s="86" t="s">
        <v>4941</v>
      </c>
      <c r="I253" s="86"/>
      <c r="J253" s="86" t="s">
        <v>4942</v>
      </c>
      <c r="K253" s="86"/>
      <c r="L253" s="86" t="s">
        <v>4943</v>
      </c>
      <c r="M253" s="86"/>
      <c r="N253" s="86" t="s">
        <v>4944</v>
      </c>
      <c r="O253" s="86"/>
      <c r="P253" s="86" t="s">
        <v>4945</v>
      </c>
      <c r="Q253" s="86"/>
      <c r="R253" s="86" t="s">
        <v>4946</v>
      </c>
      <c r="S253" s="86"/>
      <c r="T253" s="86" t="s">
        <v>4947</v>
      </c>
      <c r="U253" s="86"/>
      <c r="V253" s="86" t="s">
        <v>4948</v>
      </c>
      <c r="W253" s="86"/>
      <c r="X253" s="86" t="s">
        <v>4949</v>
      </c>
      <c r="Y253" s="86"/>
      <c r="Z253" s="86" t="s">
        <v>4950</v>
      </c>
      <c r="AA253" s="86"/>
      <c r="AB253" s="86" t="s">
        <v>4951</v>
      </c>
      <c r="AC253" s="86"/>
      <c r="AD253" s="86" t="s">
        <v>4952</v>
      </c>
      <c r="AE253" s="86"/>
      <c r="AF253" s="86" t="s">
        <v>4953</v>
      </c>
      <c r="AG253" s="86"/>
      <c r="AH253" s="86" t="s">
        <v>4954</v>
      </c>
      <c r="AI253" s="86"/>
      <c r="AJ253" s="86" t="s">
        <v>4955</v>
      </c>
      <c r="AK253" s="86"/>
      <c r="AL253" s="86" t="s">
        <v>4956</v>
      </c>
      <c r="AM253" s="86"/>
      <c r="AN253" s="86" t="s">
        <v>4957</v>
      </c>
      <c r="AO253" s="86"/>
      <c r="AP253" s="86" t="s">
        <v>4958</v>
      </c>
      <c r="AQ253" s="86"/>
      <c r="AR253" s="86" t="s">
        <v>4959</v>
      </c>
      <c r="AS253" s="86"/>
      <c r="AT253" s="86" t="s">
        <v>4960</v>
      </c>
      <c r="AU253" s="86"/>
      <c r="AV253" s="86" t="s">
        <v>4961</v>
      </c>
      <c r="AW253" s="86"/>
      <c r="AX253" s="86" t="s">
        <v>4962</v>
      </c>
      <c r="AY253" s="86"/>
      <c r="AZ253" s="86" t="s">
        <v>4963</v>
      </c>
      <c r="BA253" s="86"/>
      <c r="BB253" s="86" t="s">
        <v>4964</v>
      </c>
      <c r="BC253" s="86"/>
      <c r="BD253" s="86" t="s">
        <v>4965</v>
      </c>
      <c r="BE253" s="65"/>
      <c r="BF253" s="63"/>
      <c r="BG253" s="6"/>
    </row>
    <row r="254" spans="1:237" s="3" customFormat="1" ht="13.2" x14ac:dyDescent="0.25">
      <c r="B254" s="52"/>
      <c r="C254" s="27">
        <v>2020</v>
      </c>
      <c r="D254" s="86" t="s">
        <v>4966</v>
      </c>
      <c r="E254" s="86"/>
      <c r="F254" s="86" t="s">
        <v>4967</v>
      </c>
      <c r="G254" s="86"/>
      <c r="H254" s="86" t="s">
        <v>4968</v>
      </c>
      <c r="I254" s="86"/>
      <c r="J254" s="86" t="s">
        <v>4969</v>
      </c>
      <c r="K254" s="86"/>
      <c r="L254" s="86" t="s">
        <v>4970</v>
      </c>
      <c r="M254" s="86"/>
      <c r="N254" s="86" t="s">
        <v>4971</v>
      </c>
      <c r="O254" s="86"/>
      <c r="P254" s="86" t="s">
        <v>4972</v>
      </c>
      <c r="Q254" s="86"/>
      <c r="R254" s="86" t="s">
        <v>4973</v>
      </c>
      <c r="S254" s="86"/>
      <c r="T254" s="86" t="s">
        <v>4974</v>
      </c>
      <c r="U254" s="86"/>
      <c r="V254" s="86" t="s">
        <v>4975</v>
      </c>
      <c r="W254" s="86"/>
      <c r="X254" s="86">
        <v>2</v>
      </c>
      <c r="Y254" s="86"/>
      <c r="Z254" s="86" t="s">
        <v>4976</v>
      </c>
      <c r="AA254" s="86"/>
      <c r="AB254" s="86" t="s">
        <v>4977</v>
      </c>
      <c r="AC254" s="86"/>
      <c r="AD254" s="86" t="s">
        <v>4978</v>
      </c>
      <c r="AE254" s="86"/>
      <c r="AF254" s="86" t="s">
        <v>4979</v>
      </c>
      <c r="AG254" s="86"/>
      <c r="AH254" s="86" t="s">
        <v>4980</v>
      </c>
      <c r="AI254" s="86"/>
      <c r="AJ254" s="86" t="s">
        <v>4981</v>
      </c>
      <c r="AK254" s="86"/>
      <c r="AL254" s="86" t="s">
        <v>4982</v>
      </c>
      <c r="AM254" s="86"/>
      <c r="AN254" s="86" t="s">
        <v>4983</v>
      </c>
      <c r="AO254" s="86"/>
      <c r="AP254" s="86" t="s">
        <v>4984</v>
      </c>
      <c r="AQ254" s="86"/>
      <c r="AR254" s="86" t="s">
        <v>4985</v>
      </c>
      <c r="AS254" s="86"/>
      <c r="AT254" s="86" t="s">
        <v>4986</v>
      </c>
      <c r="AU254" s="86"/>
      <c r="AV254" s="86" t="s">
        <v>4987</v>
      </c>
      <c r="AW254" s="86"/>
      <c r="AX254" s="86" t="s">
        <v>4988</v>
      </c>
      <c r="AY254" s="86"/>
      <c r="AZ254" s="86" t="s">
        <v>4989</v>
      </c>
      <c r="BA254" s="86"/>
      <c r="BB254" s="86" t="s">
        <v>4990</v>
      </c>
      <c r="BC254" s="86"/>
      <c r="BD254" s="86" t="s">
        <v>4991</v>
      </c>
      <c r="BE254" s="65"/>
      <c r="BF254" s="63"/>
      <c r="BG254" s="6"/>
    </row>
    <row r="255" spans="1:237" s="6" customFormat="1" ht="13.2" x14ac:dyDescent="0.25">
      <c r="B255" s="52"/>
      <c r="C255" s="27">
        <v>2021</v>
      </c>
      <c r="D255" s="86" t="s">
        <v>4992</v>
      </c>
      <c r="E255" s="86"/>
      <c r="F255" s="86" t="s">
        <v>4993</v>
      </c>
      <c r="G255" s="86"/>
      <c r="H255" s="86" t="s">
        <v>4994</v>
      </c>
      <c r="I255" s="86"/>
      <c r="J255" s="86" t="s">
        <v>4995</v>
      </c>
      <c r="K255" s="86"/>
      <c r="L255" s="86" t="s">
        <v>4996</v>
      </c>
      <c r="M255" s="86"/>
      <c r="N255" s="86" t="s">
        <v>4997</v>
      </c>
      <c r="O255" s="86"/>
      <c r="P255" s="86" t="s">
        <v>4998</v>
      </c>
      <c r="Q255" s="86"/>
      <c r="R255" s="86" t="s">
        <v>4999</v>
      </c>
      <c r="S255" s="86"/>
      <c r="T255" s="86" t="s">
        <v>5000</v>
      </c>
      <c r="U255" s="86"/>
      <c r="V255" s="86" t="s">
        <v>5001</v>
      </c>
      <c r="W255" s="86"/>
      <c r="X255" s="86" t="s">
        <v>5002</v>
      </c>
      <c r="Y255" s="86"/>
      <c r="Z255" s="86" t="s">
        <v>5003</v>
      </c>
      <c r="AA255" s="86"/>
      <c r="AB255" s="86" t="s">
        <v>5004</v>
      </c>
      <c r="AC255" s="86"/>
      <c r="AD255" s="86" t="s">
        <v>5005</v>
      </c>
      <c r="AE255" s="86"/>
      <c r="AF255" s="86" t="s">
        <v>5006</v>
      </c>
      <c r="AG255" s="86"/>
      <c r="AH255" s="86" t="s">
        <v>5007</v>
      </c>
      <c r="AI255" s="86"/>
      <c r="AJ255" s="86" t="s">
        <v>5008</v>
      </c>
      <c r="AK255" s="86"/>
      <c r="AL255" s="86" t="s">
        <v>5009</v>
      </c>
      <c r="AM255" s="86"/>
      <c r="AN255" s="86" t="s">
        <v>5010</v>
      </c>
      <c r="AO255" s="86"/>
      <c r="AP255" s="86" t="s">
        <v>5011</v>
      </c>
      <c r="AQ255" s="86"/>
      <c r="AR255" s="86" t="s">
        <v>5012</v>
      </c>
      <c r="AS255" s="86"/>
      <c r="AT255" s="86" t="s">
        <v>5013</v>
      </c>
      <c r="AU255" s="86"/>
      <c r="AV255" s="86" t="s">
        <v>5014</v>
      </c>
      <c r="AW255" s="86"/>
      <c r="AX255" s="86" t="s">
        <v>5015</v>
      </c>
      <c r="AY255" s="86"/>
      <c r="AZ255" s="86" t="s">
        <v>5016</v>
      </c>
      <c r="BA255" s="86"/>
      <c r="BB255" s="86" t="s">
        <v>5017</v>
      </c>
      <c r="BC255" s="86"/>
      <c r="BD255" s="86" t="s">
        <v>5018</v>
      </c>
      <c r="BE255" s="65"/>
      <c r="BF255" s="63"/>
    </row>
    <row r="256" spans="1:237" s="4" customFormat="1" ht="13.2" x14ac:dyDescent="0.25">
      <c r="A256" s="6"/>
      <c r="B256" s="52"/>
      <c r="C256" s="13">
        <v>2022</v>
      </c>
      <c r="D256" s="86" t="s">
        <v>5019</v>
      </c>
      <c r="E256" s="86"/>
      <c r="F256" s="86" t="s">
        <v>5020</v>
      </c>
      <c r="G256" s="86"/>
      <c r="H256" s="86" t="s">
        <v>5021</v>
      </c>
      <c r="I256" s="86"/>
      <c r="J256" s="86" t="s">
        <v>5022</v>
      </c>
      <c r="K256" s="86"/>
      <c r="L256" s="86" t="s">
        <v>5023</v>
      </c>
      <c r="M256" s="86"/>
      <c r="N256" s="86" t="s">
        <v>5024</v>
      </c>
      <c r="O256" s="86"/>
      <c r="P256" s="86" t="s">
        <v>5025</v>
      </c>
      <c r="Q256" s="86"/>
      <c r="R256" s="86" t="s">
        <v>5026</v>
      </c>
      <c r="S256" s="86"/>
      <c r="T256" s="86" t="s">
        <v>5027</v>
      </c>
      <c r="U256" s="86"/>
      <c r="V256" s="86" t="s">
        <v>5028</v>
      </c>
      <c r="W256" s="86"/>
      <c r="X256" s="86" t="s">
        <v>5029</v>
      </c>
      <c r="Y256" s="86"/>
      <c r="Z256" s="86" t="s">
        <v>5030</v>
      </c>
      <c r="AA256" s="86"/>
      <c r="AB256" s="86" t="s">
        <v>5031</v>
      </c>
      <c r="AC256" s="86"/>
      <c r="AD256" s="86" t="s">
        <v>5032</v>
      </c>
      <c r="AE256" s="86"/>
      <c r="AF256" s="86" t="s">
        <v>5033</v>
      </c>
      <c r="AG256" s="86"/>
      <c r="AH256" s="86" t="s">
        <v>5034</v>
      </c>
      <c r="AI256" s="86"/>
      <c r="AJ256" s="86" t="s">
        <v>5035</v>
      </c>
      <c r="AK256" s="86"/>
      <c r="AL256" s="86" t="s">
        <v>5036</v>
      </c>
      <c r="AM256" s="86"/>
      <c r="AN256" s="86" t="s">
        <v>5037</v>
      </c>
      <c r="AO256" s="86"/>
      <c r="AP256" s="86" t="s">
        <v>5038</v>
      </c>
      <c r="AQ256" s="86"/>
      <c r="AR256" s="86" t="s">
        <v>5039</v>
      </c>
      <c r="AS256" s="86"/>
      <c r="AT256" s="86" t="s">
        <v>5040</v>
      </c>
      <c r="AU256" s="86"/>
      <c r="AV256" s="86" t="s">
        <v>5041</v>
      </c>
      <c r="AW256" s="86"/>
      <c r="AX256" s="86" t="s">
        <v>5042</v>
      </c>
      <c r="AY256" s="86"/>
      <c r="AZ256" s="86" t="s">
        <v>5043</v>
      </c>
      <c r="BA256" s="86"/>
      <c r="BB256" s="86" t="s">
        <v>5044</v>
      </c>
      <c r="BC256" s="86"/>
      <c r="BD256" s="86" t="s">
        <v>5045</v>
      </c>
      <c r="BE256" s="65"/>
      <c r="BF256" s="63"/>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row>
    <row r="257" spans="1:237" customFormat="1" ht="13.2" x14ac:dyDescent="0.25">
      <c r="B257" s="52" t="s">
        <v>8150</v>
      </c>
      <c r="C257" s="27">
        <v>2019</v>
      </c>
      <c r="D257" s="86" t="s">
        <v>5046</v>
      </c>
      <c r="E257" s="86"/>
      <c r="F257" s="86" t="s">
        <v>5047</v>
      </c>
      <c r="G257" s="86"/>
      <c r="H257" s="86" t="s">
        <v>5048</v>
      </c>
      <c r="I257" s="86"/>
      <c r="J257" s="86" t="s">
        <v>5049</v>
      </c>
      <c r="K257" s="86"/>
      <c r="L257" s="86" t="s">
        <v>5050</v>
      </c>
      <c r="M257" s="86"/>
      <c r="N257" s="86" t="s">
        <v>5051</v>
      </c>
      <c r="O257" s="86"/>
      <c r="P257" s="86" t="s">
        <v>5052</v>
      </c>
      <c r="Q257" s="86"/>
      <c r="R257" s="86" t="s">
        <v>5053</v>
      </c>
      <c r="S257" s="86"/>
      <c r="T257" s="86" t="s">
        <v>5054</v>
      </c>
      <c r="U257" s="86"/>
      <c r="V257" s="86" t="s">
        <v>5055</v>
      </c>
      <c r="W257" s="86"/>
      <c r="X257" s="86">
        <v>11</v>
      </c>
      <c r="Y257" s="86"/>
      <c r="Z257" s="86" t="s">
        <v>5056</v>
      </c>
      <c r="AA257" s="86"/>
      <c r="AB257" s="86" t="s">
        <v>5057</v>
      </c>
      <c r="AC257" s="86"/>
      <c r="AD257" s="86" t="s">
        <v>5058</v>
      </c>
      <c r="AE257" s="86"/>
      <c r="AF257" s="86" t="s">
        <v>5059</v>
      </c>
      <c r="AG257" s="86"/>
      <c r="AH257" s="86" t="s">
        <v>5060</v>
      </c>
      <c r="AI257" s="86"/>
      <c r="AJ257" s="86" t="s">
        <v>5061</v>
      </c>
      <c r="AK257" s="86"/>
      <c r="AL257" s="86" t="s">
        <v>5062</v>
      </c>
      <c r="AM257" s="86"/>
      <c r="AN257" s="86">
        <v>1</v>
      </c>
      <c r="AO257" s="86"/>
      <c r="AP257" s="86" t="s">
        <v>5063</v>
      </c>
      <c r="AQ257" s="86"/>
      <c r="AR257" s="86" t="s">
        <v>5064</v>
      </c>
      <c r="AS257" s="86"/>
      <c r="AT257" s="86" t="s">
        <v>5065</v>
      </c>
      <c r="AU257" s="86"/>
      <c r="AV257" s="86" t="s">
        <v>5066</v>
      </c>
      <c r="AW257" s="86"/>
      <c r="AX257" s="86" t="s">
        <v>5067</v>
      </c>
      <c r="AY257" s="86"/>
      <c r="AZ257" s="86">
        <v>4</v>
      </c>
      <c r="BA257" s="86"/>
      <c r="BB257" s="86" t="s">
        <v>5068</v>
      </c>
      <c r="BC257" s="86"/>
      <c r="BD257" s="86" t="s">
        <v>5069</v>
      </c>
      <c r="BE257" s="65"/>
      <c r="BF257" s="63"/>
      <c r="BG257" s="6"/>
    </row>
    <row r="258" spans="1:237" customFormat="1" ht="13.2" x14ac:dyDescent="0.25">
      <c r="B258" s="52"/>
      <c r="C258" s="27">
        <v>2020</v>
      </c>
      <c r="D258" s="86" t="s">
        <v>5070</v>
      </c>
      <c r="E258" s="86"/>
      <c r="F258" s="86" t="s">
        <v>5071</v>
      </c>
      <c r="G258" s="86"/>
      <c r="H258" s="86" t="s">
        <v>5072</v>
      </c>
      <c r="I258" s="86"/>
      <c r="J258" s="86" t="s">
        <v>5073</v>
      </c>
      <c r="K258" s="86"/>
      <c r="L258" s="86" t="s">
        <v>5074</v>
      </c>
      <c r="M258" s="86"/>
      <c r="N258" s="86" t="s">
        <v>5075</v>
      </c>
      <c r="O258" s="86"/>
      <c r="P258" s="86" t="s">
        <v>5076</v>
      </c>
      <c r="Q258" s="86"/>
      <c r="R258" s="86" t="s">
        <v>5077</v>
      </c>
      <c r="S258" s="86"/>
      <c r="T258" s="86" t="s">
        <v>5078</v>
      </c>
      <c r="U258" s="86"/>
      <c r="V258" s="86" t="s">
        <v>5079</v>
      </c>
      <c r="W258" s="86"/>
      <c r="X258" s="86">
        <v>1106</v>
      </c>
      <c r="Y258" s="86"/>
      <c r="Z258" s="86" t="s">
        <v>5080</v>
      </c>
      <c r="AA258" s="86"/>
      <c r="AB258" s="86" t="s">
        <v>5081</v>
      </c>
      <c r="AC258" s="86"/>
      <c r="AD258" s="86">
        <v>1</v>
      </c>
      <c r="AE258" s="86"/>
      <c r="AF258" s="86" t="s">
        <v>5082</v>
      </c>
      <c r="AG258" s="86"/>
      <c r="AH258" s="86" t="s">
        <v>5083</v>
      </c>
      <c r="AI258" s="86"/>
      <c r="AJ258" s="86" t="s">
        <v>5084</v>
      </c>
      <c r="AK258" s="86"/>
      <c r="AL258" s="86" t="s">
        <v>5085</v>
      </c>
      <c r="AM258" s="86"/>
      <c r="AN258" s="86">
        <v>1</v>
      </c>
      <c r="AO258" s="86"/>
      <c r="AP258" s="86" t="s">
        <v>5086</v>
      </c>
      <c r="AQ258" s="86"/>
      <c r="AR258" s="86" t="s">
        <v>5087</v>
      </c>
      <c r="AS258" s="86"/>
      <c r="AT258" s="86">
        <v>5</v>
      </c>
      <c r="AU258" s="86"/>
      <c r="AV258" s="86" t="s">
        <v>5088</v>
      </c>
      <c r="AW258" s="86"/>
      <c r="AX258" s="86" t="s">
        <v>5089</v>
      </c>
      <c r="AY258" s="86"/>
      <c r="AZ258" s="86" t="s">
        <v>5090</v>
      </c>
      <c r="BA258" s="86"/>
      <c r="BB258" s="86" t="s">
        <v>5091</v>
      </c>
      <c r="BC258" s="86"/>
      <c r="BD258" s="86" t="s">
        <v>5092</v>
      </c>
      <c r="BE258" s="65"/>
      <c r="BF258" s="63"/>
      <c r="BG258" s="6"/>
    </row>
    <row r="259" spans="1:237" s="6" customFormat="1" ht="13.2" x14ac:dyDescent="0.25">
      <c r="B259" s="52"/>
      <c r="C259" s="27">
        <v>2021</v>
      </c>
      <c r="D259" s="86" t="s">
        <v>5093</v>
      </c>
      <c r="E259" s="86"/>
      <c r="F259" s="86" t="s">
        <v>5094</v>
      </c>
      <c r="G259" s="86"/>
      <c r="H259" s="86" t="s">
        <v>5095</v>
      </c>
      <c r="I259" s="86"/>
      <c r="J259" s="86" t="s">
        <v>5096</v>
      </c>
      <c r="K259" s="86"/>
      <c r="L259" s="86" t="s">
        <v>5097</v>
      </c>
      <c r="M259" s="86"/>
      <c r="N259" s="86" t="s">
        <v>5098</v>
      </c>
      <c r="O259" s="86"/>
      <c r="P259" s="86" t="s">
        <v>5099</v>
      </c>
      <c r="Q259" s="86"/>
      <c r="R259" s="86" t="s">
        <v>5100</v>
      </c>
      <c r="S259" s="86"/>
      <c r="T259" s="86" t="s">
        <v>5101</v>
      </c>
      <c r="U259" s="86"/>
      <c r="V259" s="86" t="s">
        <v>5102</v>
      </c>
      <c r="W259" s="86"/>
      <c r="X259" s="86">
        <v>1</v>
      </c>
      <c r="Y259" s="86"/>
      <c r="Z259" s="86" t="s">
        <v>5103</v>
      </c>
      <c r="AA259" s="86"/>
      <c r="AB259" s="86" t="s">
        <v>5104</v>
      </c>
      <c r="AC259" s="86"/>
      <c r="AD259" s="86" t="s">
        <v>5105</v>
      </c>
      <c r="AE259" s="86"/>
      <c r="AF259" s="86" t="s">
        <v>5106</v>
      </c>
      <c r="AG259" s="86"/>
      <c r="AH259" s="86" t="s">
        <v>5107</v>
      </c>
      <c r="AI259" s="86"/>
      <c r="AJ259" s="86" t="s">
        <v>5108</v>
      </c>
      <c r="AK259" s="86"/>
      <c r="AL259" s="86" t="s">
        <v>5109</v>
      </c>
      <c r="AM259" s="86"/>
      <c r="AN259" s="86" t="s">
        <v>5110</v>
      </c>
      <c r="AO259" s="86"/>
      <c r="AP259" s="86" t="s">
        <v>5111</v>
      </c>
      <c r="AQ259" s="86"/>
      <c r="AR259" s="86" t="s">
        <v>5112</v>
      </c>
      <c r="AS259" s="86"/>
      <c r="AT259" s="86" t="s">
        <v>5113</v>
      </c>
      <c r="AU259" s="86"/>
      <c r="AV259" s="86" t="s">
        <v>5114</v>
      </c>
      <c r="AW259" s="86"/>
      <c r="AX259" s="86" t="s">
        <v>5115</v>
      </c>
      <c r="AY259" s="86"/>
      <c r="AZ259" s="86" t="s">
        <v>5116</v>
      </c>
      <c r="BA259" s="86"/>
      <c r="BB259" s="86" t="s">
        <v>5117</v>
      </c>
      <c r="BC259" s="86"/>
      <c r="BD259" s="86" t="s">
        <v>5118</v>
      </c>
      <c r="BE259" s="65"/>
      <c r="BF259" s="63"/>
    </row>
    <row r="260" spans="1:237" customFormat="1" ht="13.2" x14ac:dyDescent="0.25">
      <c r="B260" s="52" t="s">
        <v>8151</v>
      </c>
      <c r="C260" s="27">
        <v>2018</v>
      </c>
      <c r="D260" s="86">
        <v>46</v>
      </c>
      <c r="E260" s="86"/>
      <c r="F260" s="86" t="s">
        <v>5119</v>
      </c>
      <c r="G260" s="86"/>
      <c r="H260" s="86" t="s">
        <v>5120</v>
      </c>
      <c r="I260" s="86"/>
      <c r="J260" s="86" t="s">
        <v>5121</v>
      </c>
      <c r="K260" s="86"/>
      <c r="L260" s="86">
        <v>5</v>
      </c>
      <c r="M260" s="86"/>
      <c r="N260" s="86" t="s">
        <v>5122</v>
      </c>
      <c r="O260" s="86"/>
      <c r="P260" s="86" t="s">
        <v>5123</v>
      </c>
      <c r="Q260" s="86"/>
      <c r="R260" s="86" t="s">
        <v>5124</v>
      </c>
      <c r="S260" s="86"/>
      <c r="T260" s="86" t="s">
        <v>5125</v>
      </c>
      <c r="U260" s="86"/>
      <c r="V260" s="86" t="s">
        <v>5126</v>
      </c>
      <c r="W260" s="86"/>
      <c r="X260" s="86" t="s">
        <v>5127</v>
      </c>
      <c r="Y260" s="86"/>
      <c r="Z260" s="86" t="s">
        <v>5128</v>
      </c>
      <c r="AA260" s="86"/>
      <c r="AB260" s="86" t="s">
        <v>5129</v>
      </c>
      <c r="AC260" s="86"/>
      <c r="AD260" s="86" t="s">
        <v>5130</v>
      </c>
      <c r="AE260" s="86"/>
      <c r="AF260" s="86" t="s">
        <v>5131</v>
      </c>
      <c r="AG260" s="86"/>
      <c r="AH260" s="86" t="s">
        <v>5132</v>
      </c>
      <c r="AI260" s="86"/>
      <c r="AJ260" s="86" t="s">
        <v>5133</v>
      </c>
      <c r="AK260" s="86"/>
      <c r="AL260" s="86" t="s">
        <v>5134</v>
      </c>
      <c r="AM260" s="86"/>
      <c r="AN260" s="86" t="s">
        <v>5135</v>
      </c>
      <c r="AO260" s="86"/>
      <c r="AP260" s="86">
        <v>150</v>
      </c>
      <c r="AQ260" s="86"/>
      <c r="AR260" s="86" t="s">
        <v>5136</v>
      </c>
      <c r="AS260" s="86"/>
      <c r="AT260" s="86" t="s">
        <v>5137</v>
      </c>
      <c r="AU260" s="86"/>
      <c r="AV260" s="86" t="s">
        <v>5138</v>
      </c>
      <c r="AW260" s="86"/>
      <c r="AX260" s="86" t="s">
        <v>5139</v>
      </c>
      <c r="AY260" s="86"/>
      <c r="AZ260" s="86">
        <v>63</v>
      </c>
      <c r="BA260" s="86"/>
      <c r="BB260" s="86">
        <v>2</v>
      </c>
      <c r="BC260" s="86"/>
      <c r="BD260" s="86" t="s">
        <v>5140</v>
      </c>
      <c r="BE260" s="65"/>
      <c r="BF260" s="63"/>
      <c r="BG260" s="6"/>
    </row>
    <row r="261" spans="1:237" customFormat="1" ht="13.2" x14ac:dyDescent="0.25">
      <c r="B261" s="52"/>
      <c r="C261" s="27">
        <v>2019</v>
      </c>
      <c r="D261" s="86" t="s">
        <v>5141</v>
      </c>
      <c r="E261" s="86"/>
      <c r="F261" s="86" t="s">
        <v>5142</v>
      </c>
      <c r="G261" s="86"/>
      <c r="H261" s="86" t="s">
        <v>5143</v>
      </c>
      <c r="I261" s="86"/>
      <c r="J261" s="86" t="s">
        <v>5144</v>
      </c>
      <c r="K261" s="86"/>
      <c r="L261" s="86">
        <v>23</v>
      </c>
      <c r="M261" s="86"/>
      <c r="N261" s="86" t="s">
        <v>5145</v>
      </c>
      <c r="O261" s="86"/>
      <c r="P261" s="86" t="s">
        <v>5146</v>
      </c>
      <c r="Q261" s="86"/>
      <c r="R261" s="86" t="s">
        <v>5147</v>
      </c>
      <c r="S261" s="86"/>
      <c r="T261" s="86" t="s">
        <v>5148</v>
      </c>
      <c r="U261" s="86"/>
      <c r="V261" s="86" t="s">
        <v>5149</v>
      </c>
      <c r="W261" s="86"/>
      <c r="X261" s="86" t="s">
        <v>5150</v>
      </c>
      <c r="Y261" s="86"/>
      <c r="Z261" s="86" t="s">
        <v>5151</v>
      </c>
      <c r="AA261" s="86"/>
      <c r="AB261" s="86" t="s">
        <v>5152</v>
      </c>
      <c r="AC261" s="86"/>
      <c r="AD261" s="86">
        <v>1101</v>
      </c>
      <c r="AE261" s="86"/>
      <c r="AF261" s="86" t="s">
        <v>5153</v>
      </c>
      <c r="AG261" s="86"/>
      <c r="AH261" s="86" t="s">
        <v>5154</v>
      </c>
      <c r="AI261" s="86"/>
      <c r="AJ261" s="86" t="s">
        <v>5155</v>
      </c>
      <c r="AK261" s="86"/>
      <c r="AL261" s="86" t="s">
        <v>5156</v>
      </c>
      <c r="AM261" s="86"/>
      <c r="AN261" s="86" t="s">
        <v>5157</v>
      </c>
      <c r="AO261" s="86"/>
      <c r="AP261" s="86" t="s">
        <v>5158</v>
      </c>
      <c r="AQ261" s="86"/>
      <c r="AR261" s="86" t="s">
        <v>5159</v>
      </c>
      <c r="AS261" s="86"/>
      <c r="AT261" s="86" t="s">
        <v>5160</v>
      </c>
      <c r="AU261" s="86"/>
      <c r="AV261" s="86" t="s">
        <v>5161</v>
      </c>
      <c r="AW261" s="86"/>
      <c r="AX261" s="86">
        <v>3000</v>
      </c>
      <c r="AY261" s="86"/>
      <c r="AZ261" s="86">
        <v>10</v>
      </c>
      <c r="BA261" s="86"/>
      <c r="BB261" s="86" t="s">
        <v>5162</v>
      </c>
      <c r="BC261" s="86"/>
      <c r="BD261" s="86" t="s">
        <v>5163</v>
      </c>
      <c r="BE261" s="65"/>
      <c r="BF261" s="63"/>
      <c r="BG261" s="6"/>
    </row>
    <row r="262" spans="1:237" customFormat="1" ht="13.2" x14ac:dyDescent="0.25">
      <c r="B262" s="52"/>
      <c r="C262" s="27">
        <v>2020</v>
      </c>
      <c r="D262" s="86" t="s">
        <v>5164</v>
      </c>
      <c r="E262" s="86"/>
      <c r="F262" s="86" t="s">
        <v>5165</v>
      </c>
      <c r="G262" s="86"/>
      <c r="H262" s="86" t="s">
        <v>5166</v>
      </c>
      <c r="I262" s="86"/>
      <c r="J262" s="86" t="s">
        <v>5167</v>
      </c>
      <c r="K262" s="86"/>
      <c r="L262" s="86">
        <v>3</v>
      </c>
      <c r="M262" s="86"/>
      <c r="N262" s="100" t="s">
        <v>5168</v>
      </c>
      <c r="O262" s="99"/>
      <c r="P262" s="86" t="s">
        <v>5169</v>
      </c>
      <c r="Q262" s="86"/>
      <c r="R262" s="86" t="s">
        <v>5170</v>
      </c>
      <c r="S262" s="86"/>
      <c r="T262" s="86" t="s">
        <v>5171</v>
      </c>
      <c r="U262" s="86"/>
      <c r="V262" s="86" t="s">
        <v>5172</v>
      </c>
      <c r="W262" s="86"/>
      <c r="X262" s="86">
        <v>7591</v>
      </c>
      <c r="Y262" s="86"/>
      <c r="Z262" s="86" t="s">
        <v>5173</v>
      </c>
      <c r="AA262" s="86"/>
      <c r="AB262" s="86" t="s">
        <v>5174</v>
      </c>
      <c r="AC262" s="86"/>
      <c r="AD262" s="86" t="s">
        <v>5175</v>
      </c>
      <c r="AE262" s="86"/>
      <c r="AF262" s="86" t="s">
        <v>5176</v>
      </c>
      <c r="AG262" s="86"/>
      <c r="AH262" s="86" t="s">
        <v>5177</v>
      </c>
      <c r="AI262" s="86"/>
      <c r="AJ262" s="86" t="s">
        <v>5178</v>
      </c>
      <c r="AK262" s="86"/>
      <c r="AL262" s="86" t="s">
        <v>5179</v>
      </c>
      <c r="AM262" s="86"/>
      <c r="AN262" s="86" t="s">
        <v>5180</v>
      </c>
      <c r="AO262" s="86"/>
      <c r="AP262" s="86" t="s">
        <v>5181</v>
      </c>
      <c r="AQ262" s="86"/>
      <c r="AR262" s="86" t="s">
        <v>5182</v>
      </c>
      <c r="AS262" s="86"/>
      <c r="AT262" s="86">
        <v>40</v>
      </c>
      <c r="AU262" s="86"/>
      <c r="AV262" s="86" t="s">
        <v>5183</v>
      </c>
      <c r="AW262" s="86"/>
      <c r="AX262" s="86" t="s">
        <v>5184</v>
      </c>
      <c r="AY262" s="86"/>
      <c r="AZ262" s="86">
        <v>4</v>
      </c>
      <c r="BA262" s="86"/>
      <c r="BB262" s="100" t="s">
        <v>5185</v>
      </c>
      <c r="BC262" s="99"/>
      <c r="BD262" s="86" t="s">
        <v>5186</v>
      </c>
      <c r="BE262" s="65"/>
      <c r="BF262" s="63"/>
      <c r="BG262" s="6"/>
    </row>
    <row r="263" spans="1:237" s="4" customFormat="1" ht="13.2" x14ac:dyDescent="0.25">
      <c r="A263" s="6"/>
      <c r="B263" s="52"/>
      <c r="C263" s="27">
        <v>2021</v>
      </c>
      <c r="D263" s="86" t="s">
        <v>5187</v>
      </c>
      <c r="E263" s="86"/>
      <c r="F263" s="86" t="s">
        <v>5188</v>
      </c>
      <c r="G263" s="86"/>
      <c r="H263" s="86" t="s">
        <v>5189</v>
      </c>
      <c r="I263" s="86"/>
      <c r="J263" s="86" t="s">
        <v>5190</v>
      </c>
      <c r="K263" s="86"/>
      <c r="L263" s="86" t="s">
        <v>5191</v>
      </c>
      <c r="M263" s="86"/>
      <c r="N263" s="86" t="s">
        <v>5192</v>
      </c>
      <c r="O263" s="86"/>
      <c r="P263" s="86" t="s">
        <v>5193</v>
      </c>
      <c r="Q263" s="86"/>
      <c r="R263" s="86" t="s">
        <v>5194</v>
      </c>
      <c r="S263" s="86"/>
      <c r="T263" s="86" t="s">
        <v>5195</v>
      </c>
      <c r="U263" s="86"/>
      <c r="V263" s="86" t="s">
        <v>5196</v>
      </c>
      <c r="W263" s="86"/>
      <c r="X263" s="86">
        <v>1329</v>
      </c>
      <c r="Y263" s="86"/>
      <c r="Z263" s="86" t="s">
        <v>5197</v>
      </c>
      <c r="AA263" s="86"/>
      <c r="AB263" s="86" t="s">
        <v>5198</v>
      </c>
      <c r="AC263" s="86"/>
      <c r="AD263" s="86" t="s">
        <v>5199</v>
      </c>
      <c r="AE263" s="86"/>
      <c r="AF263" s="86" t="s">
        <v>5200</v>
      </c>
      <c r="AG263" s="86"/>
      <c r="AH263" s="86" t="s">
        <v>5201</v>
      </c>
      <c r="AI263" s="86"/>
      <c r="AJ263" s="86" t="s">
        <v>5202</v>
      </c>
      <c r="AK263" s="86"/>
      <c r="AL263" s="86" t="s">
        <v>5203</v>
      </c>
      <c r="AM263" s="86"/>
      <c r="AN263" s="86" t="s">
        <v>5204</v>
      </c>
      <c r="AO263" s="86"/>
      <c r="AP263" s="86" t="s">
        <v>5205</v>
      </c>
      <c r="AQ263" s="86"/>
      <c r="AR263" s="86" t="s">
        <v>5206</v>
      </c>
      <c r="AS263" s="86"/>
      <c r="AT263" s="86">
        <v>293</v>
      </c>
      <c r="AU263" s="86"/>
      <c r="AV263" s="86" t="s">
        <v>5207</v>
      </c>
      <c r="AW263" s="86"/>
      <c r="AX263" s="86" t="s">
        <v>5208</v>
      </c>
      <c r="AY263" s="86"/>
      <c r="AZ263" s="86">
        <v>1</v>
      </c>
      <c r="BA263" s="86"/>
      <c r="BB263" s="86" t="s">
        <v>5209</v>
      </c>
      <c r="BC263" s="86"/>
      <c r="BD263" s="86" t="s">
        <v>5210</v>
      </c>
      <c r="BE263" s="65"/>
      <c r="BF263" s="63"/>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row>
    <row r="264" spans="1:237" s="4" customFormat="1" ht="13.2" x14ac:dyDescent="0.25">
      <c r="A264" s="6"/>
      <c r="B264" s="52"/>
      <c r="C264" s="13">
        <v>2022</v>
      </c>
      <c r="D264" s="86">
        <v>5</v>
      </c>
      <c r="E264" s="86"/>
      <c r="F264" s="86" t="s">
        <v>5211</v>
      </c>
      <c r="G264" s="86"/>
      <c r="H264" s="86" t="s">
        <v>5212</v>
      </c>
      <c r="I264" s="86"/>
      <c r="J264" s="86" t="s">
        <v>5213</v>
      </c>
      <c r="K264" s="86"/>
      <c r="L264" s="86" t="s">
        <v>5214</v>
      </c>
      <c r="M264" s="86"/>
      <c r="N264" s="86" t="s">
        <v>5215</v>
      </c>
      <c r="O264" s="86"/>
      <c r="P264" s="86" t="s">
        <v>5216</v>
      </c>
      <c r="Q264" s="86"/>
      <c r="R264" s="86" t="s">
        <v>5217</v>
      </c>
      <c r="S264" s="86"/>
      <c r="T264" s="86" t="s">
        <v>5218</v>
      </c>
      <c r="U264" s="86"/>
      <c r="V264" s="86" t="s">
        <v>5219</v>
      </c>
      <c r="W264" s="86"/>
      <c r="X264" s="86" t="s">
        <v>5220</v>
      </c>
      <c r="Y264" s="86"/>
      <c r="Z264" s="86" t="s">
        <v>5221</v>
      </c>
      <c r="AA264" s="86"/>
      <c r="AB264" s="86">
        <v>25</v>
      </c>
      <c r="AC264" s="86"/>
      <c r="AD264" s="86" t="s">
        <v>5222</v>
      </c>
      <c r="AE264" s="86"/>
      <c r="AF264" s="86" t="s">
        <v>5223</v>
      </c>
      <c r="AG264" s="86"/>
      <c r="AH264" s="86" t="s">
        <v>5224</v>
      </c>
      <c r="AI264" s="86"/>
      <c r="AJ264" s="86" t="s">
        <v>5225</v>
      </c>
      <c r="AK264" s="86"/>
      <c r="AL264" s="86" t="s">
        <v>5226</v>
      </c>
      <c r="AM264" s="86"/>
      <c r="AN264" s="86" t="s">
        <v>5227</v>
      </c>
      <c r="AO264" s="86"/>
      <c r="AP264" s="86" t="s">
        <v>5228</v>
      </c>
      <c r="AQ264" s="86"/>
      <c r="AR264" s="86" t="s">
        <v>5229</v>
      </c>
      <c r="AS264" s="86"/>
      <c r="AT264" s="86">
        <v>9</v>
      </c>
      <c r="AU264" s="86"/>
      <c r="AV264" s="86" t="s">
        <v>5230</v>
      </c>
      <c r="AW264" s="86"/>
      <c r="AX264" s="86" t="s">
        <v>5231</v>
      </c>
      <c r="AY264" s="86"/>
      <c r="AZ264" s="86" t="s">
        <v>5232</v>
      </c>
      <c r="BA264" s="86"/>
      <c r="BB264" s="86" t="s">
        <v>5233</v>
      </c>
      <c r="BC264" s="86"/>
      <c r="BD264" s="86" t="s">
        <v>5234</v>
      </c>
      <c r="BE264" s="65"/>
      <c r="BF264" s="63"/>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row>
    <row r="265" spans="1:237" s="3" customFormat="1" ht="13.2" x14ac:dyDescent="0.25">
      <c r="B265" s="52" t="s">
        <v>8152</v>
      </c>
      <c r="C265" s="27">
        <v>2018</v>
      </c>
      <c r="D265" s="86" t="s">
        <v>5235</v>
      </c>
      <c r="E265" s="86"/>
      <c r="F265" s="86" t="s">
        <v>5236</v>
      </c>
      <c r="G265" s="86"/>
      <c r="H265" s="86" t="s">
        <v>5237</v>
      </c>
      <c r="I265" s="86"/>
      <c r="J265" s="86" t="s">
        <v>5238</v>
      </c>
      <c r="K265" s="86"/>
      <c r="L265" s="86" t="s">
        <v>5239</v>
      </c>
      <c r="M265" s="86"/>
      <c r="N265" s="86">
        <v>125</v>
      </c>
      <c r="O265" s="86"/>
      <c r="P265" s="86" t="s">
        <v>5240</v>
      </c>
      <c r="Q265" s="86"/>
      <c r="R265" s="86" t="s">
        <v>5241</v>
      </c>
      <c r="S265" s="86"/>
      <c r="T265" s="86" t="s">
        <v>5242</v>
      </c>
      <c r="U265" s="86"/>
      <c r="V265" s="86" t="s">
        <v>5243</v>
      </c>
      <c r="W265" s="86"/>
      <c r="X265" s="86" t="s">
        <v>5244</v>
      </c>
      <c r="Y265" s="86"/>
      <c r="Z265" s="86" t="s">
        <v>5245</v>
      </c>
      <c r="AA265" s="86"/>
      <c r="AB265" s="86" t="s">
        <v>5246</v>
      </c>
      <c r="AC265" s="86"/>
      <c r="AD265" s="86" t="s">
        <v>5247</v>
      </c>
      <c r="AE265" s="86"/>
      <c r="AF265" s="86" t="s">
        <v>5248</v>
      </c>
      <c r="AG265" s="86"/>
      <c r="AH265" s="86" t="s">
        <v>5249</v>
      </c>
      <c r="AI265" s="86"/>
      <c r="AJ265" s="86" t="s">
        <v>5250</v>
      </c>
      <c r="AK265" s="86"/>
      <c r="AL265" s="86" t="s">
        <v>5251</v>
      </c>
      <c r="AM265" s="86"/>
      <c r="AN265" s="86" t="s">
        <v>5252</v>
      </c>
      <c r="AO265" s="86"/>
      <c r="AP265" s="86" t="s">
        <v>5253</v>
      </c>
      <c r="AQ265" s="86"/>
      <c r="AR265" s="86" t="s">
        <v>5254</v>
      </c>
      <c r="AS265" s="86"/>
      <c r="AT265" s="86" t="s">
        <v>5255</v>
      </c>
      <c r="AU265" s="86"/>
      <c r="AV265" s="86" t="s">
        <v>5256</v>
      </c>
      <c r="AW265" s="86"/>
      <c r="AX265" s="86" t="s">
        <v>5257</v>
      </c>
      <c r="AY265" s="86"/>
      <c r="AZ265" s="86" t="s">
        <v>5258</v>
      </c>
      <c r="BA265" s="86"/>
      <c r="BB265" s="86">
        <v>8</v>
      </c>
      <c r="BC265" s="86"/>
      <c r="BD265" s="86" t="s">
        <v>5259</v>
      </c>
      <c r="BE265" s="65"/>
      <c r="BF265" s="63"/>
      <c r="BG265" s="6"/>
    </row>
    <row r="266" spans="1:237" s="3" customFormat="1" ht="13.2" x14ac:dyDescent="0.25">
      <c r="B266" s="52"/>
      <c r="C266" s="27">
        <v>2019</v>
      </c>
      <c r="D266" s="86" t="s">
        <v>5260</v>
      </c>
      <c r="E266" s="86"/>
      <c r="F266" s="86" t="s">
        <v>5261</v>
      </c>
      <c r="G266" s="86"/>
      <c r="H266" s="86" t="s">
        <v>5262</v>
      </c>
      <c r="I266" s="86"/>
      <c r="J266" s="86" t="s">
        <v>5263</v>
      </c>
      <c r="K266" s="86"/>
      <c r="L266" s="86" t="s">
        <v>5264</v>
      </c>
      <c r="M266" s="105"/>
      <c r="N266" s="86" t="s">
        <v>5265</v>
      </c>
      <c r="O266" s="86"/>
      <c r="P266" s="86" t="s">
        <v>5266</v>
      </c>
      <c r="Q266" s="86"/>
      <c r="R266" s="86" t="s">
        <v>5267</v>
      </c>
      <c r="S266" s="86"/>
      <c r="T266" s="86" t="s">
        <v>5268</v>
      </c>
      <c r="U266" s="86"/>
      <c r="V266" s="86">
        <v>2</v>
      </c>
      <c r="W266" s="86"/>
      <c r="X266" s="86" t="s">
        <v>5269</v>
      </c>
      <c r="Y266" s="86"/>
      <c r="Z266" s="86" t="s">
        <v>5270</v>
      </c>
      <c r="AA266" s="86"/>
      <c r="AB266" s="86" t="s">
        <v>5271</v>
      </c>
      <c r="AC266" s="86"/>
      <c r="AD266" s="86" t="s">
        <v>5272</v>
      </c>
      <c r="AE266" s="86"/>
      <c r="AF266" s="86" t="s">
        <v>5273</v>
      </c>
      <c r="AG266" s="86"/>
      <c r="AH266" s="86" t="s">
        <v>5274</v>
      </c>
      <c r="AI266" s="86"/>
      <c r="AJ266" s="86" t="s">
        <v>5275</v>
      </c>
      <c r="AK266" s="86"/>
      <c r="AL266" s="86" t="s">
        <v>5276</v>
      </c>
      <c r="AM266" s="86"/>
      <c r="AN266" s="86" t="s">
        <v>5277</v>
      </c>
      <c r="AO266" s="86"/>
      <c r="AP266" s="86" t="s">
        <v>5278</v>
      </c>
      <c r="AQ266" s="86"/>
      <c r="AR266" s="86" t="s">
        <v>5279</v>
      </c>
      <c r="AS266" s="86"/>
      <c r="AT266" s="86" t="s">
        <v>5280</v>
      </c>
      <c r="AU266" s="86"/>
      <c r="AV266" s="86" t="s">
        <v>5281</v>
      </c>
      <c r="AW266" s="86"/>
      <c r="AX266" s="86" t="s">
        <v>5282</v>
      </c>
      <c r="AY266" s="86"/>
      <c r="AZ266" s="86" t="s">
        <v>5283</v>
      </c>
      <c r="BA266" s="86"/>
      <c r="BB266" s="86">
        <v>2</v>
      </c>
      <c r="BC266" s="99" t="s">
        <v>5284</v>
      </c>
      <c r="BD266" s="86" t="s">
        <v>5285</v>
      </c>
      <c r="BE266" s="65"/>
      <c r="BF266" s="63"/>
      <c r="BG266" s="6"/>
    </row>
    <row r="267" spans="1:237" s="3" customFormat="1" ht="13.2" x14ac:dyDescent="0.25">
      <c r="B267" s="52"/>
      <c r="C267" s="27">
        <v>2020</v>
      </c>
      <c r="D267" s="86" t="s">
        <v>5286</v>
      </c>
      <c r="E267" s="86"/>
      <c r="F267" s="86" t="s">
        <v>5287</v>
      </c>
      <c r="G267" s="86"/>
      <c r="H267" s="86" t="s">
        <v>5288</v>
      </c>
      <c r="I267" s="86"/>
      <c r="J267" s="86" t="s">
        <v>5289</v>
      </c>
      <c r="K267" s="86"/>
      <c r="L267" s="86" t="s">
        <v>5290</v>
      </c>
      <c r="M267" s="86"/>
      <c r="N267" s="86" t="s">
        <v>5291</v>
      </c>
      <c r="O267" s="116"/>
      <c r="P267" s="86" t="s">
        <v>5292</v>
      </c>
      <c r="Q267" s="86"/>
      <c r="R267" s="86" t="s">
        <v>5293</v>
      </c>
      <c r="S267" s="86"/>
      <c r="T267" s="86" t="s">
        <v>5294</v>
      </c>
      <c r="U267" s="86"/>
      <c r="V267" s="86" t="s">
        <v>5295</v>
      </c>
      <c r="W267" s="86"/>
      <c r="X267" s="86">
        <v>7299</v>
      </c>
      <c r="Y267" s="86"/>
      <c r="Z267" s="86" t="s">
        <v>5296</v>
      </c>
      <c r="AA267" s="86"/>
      <c r="AB267" s="86" t="s">
        <v>5297</v>
      </c>
      <c r="AC267" s="86"/>
      <c r="AD267" s="86" t="s">
        <v>5298</v>
      </c>
      <c r="AE267" s="86"/>
      <c r="AF267" s="86" t="s">
        <v>5299</v>
      </c>
      <c r="AG267" s="86"/>
      <c r="AH267" s="86" t="s">
        <v>5300</v>
      </c>
      <c r="AI267" s="86"/>
      <c r="AJ267" s="86" t="s">
        <v>5301</v>
      </c>
      <c r="AK267" s="86"/>
      <c r="AL267" s="86" t="s">
        <v>5302</v>
      </c>
      <c r="AM267" s="86"/>
      <c r="AN267" s="86" t="s">
        <v>5303</v>
      </c>
      <c r="AO267" s="86"/>
      <c r="AP267" s="86" t="s">
        <v>5304</v>
      </c>
      <c r="AQ267" s="86"/>
      <c r="AR267" s="86" t="s">
        <v>5305</v>
      </c>
      <c r="AS267" s="86"/>
      <c r="AT267" s="86" t="s">
        <v>5306</v>
      </c>
      <c r="AU267" s="86"/>
      <c r="AV267" s="86" t="s">
        <v>5307</v>
      </c>
      <c r="AW267" s="86"/>
      <c r="AX267" s="86" t="s">
        <v>5308</v>
      </c>
      <c r="AY267" s="86"/>
      <c r="AZ267" s="86" t="s">
        <v>5309</v>
      </c>
      <c r="BA267" s="86"/>
      <c r="BB267" s="86">
        <v>22</v>
      </c>
      <c r="BC267" s="99"/>
      <c r="BD267" s="86" t="s">
        <v>5310</v>
      </c>
      <c r="BE267" s="65"/>
      <c r="BF267" s="63"/>
      <c r="BG267" s="6"/>
    </row>
    <row r="268" spans="1:237" s="4" customFormat="1" ht="13.2" x14ac:dyDescent="0.25">
      <c r="A268" s="6"/>
      <c r="B268" s="52"/>
      <c r="C268" s="27">
        <v>2021</v>
      </c>
      <c r="D268" s="86" t="s">
        <v>5311</v>
      </c>
      <c r="E268" s="86"/>
      <c r="F268" s="86" t="s">
        <v>5312</v>
      </c>
      <c r="G268" s="86"/>
      <c r="H268" s="86" t="s">
        <v>5313</v>
      </c>
      <c r="I268" s="86"/>
      <c r="J268" s="86" t="s">
        <v>5314</v>
      </c>
      <c r="K268" s="86"/>
      <c r="L268" s="86" t="s">
        <v>5315</v>
      </c>
      <c r="M268" s="86"/>
      <c r="N268" s="86" t="s">
        <v>5316</v>
      </c>
      <c r="O268" s="86"/>
      <c r="P268" s="86" t="s">
        <v>5317</v>
      </c>
      <c r="Q268" s="86"/>
      <c r="R268" s="86" t="s">
        <v>5318</v>
      </c>
      <c r="S268" s="86"/>
      <c r="T268" s="86" t="s">
        <v>5319</v>
      </c>
      <c r="U268" s="86"/>
      <c r="V268" s="86" t="s">
        <v>5320</v>
      </c>
      <c r="W268" s="86"/>
      <c r="X268" s="86" t="s">
        <v>5321</v>
      </c>
      <c r="Y268" s="86"/>
      <c r="Z268" s="86" t="s">
        <v>5322</v>
      </c>
      <c r="AA268" s="86"/>
      <c r="AB268" s="86" t="s">
        <v>5323</v>
      </c>
      <c r="AC268" s="86"/>
      <c r="AD268" s="86" t="s">
        <v>5324</v>
      </c>
      <c r="AE268" s="86"/>
      <c r="AF268" s="86" t="s">
        <v>5325</v>
      </c>
      <c r="AG268" s="86"/>
      <c r="AH268" s="86" t="s">
        <v>5326</v>
      </c>
      <c r="AI268" s="86"/>
      <c r="AJ268" s="86" t="s">
        <v>5327</v>
      </c>
      <c r="AK268" s="86"/>
      <c r="AL268" s="86" t="s">
        <v>5328</v>
      </c>
      <c r="AM268" s="86"/>
      <c r="AN268" s="86" t="s">
        <v>5329</v>
      </c>
      <c r="AO268" s="86"/>
      <c r="AP268" s="86" t="s">
        <v>5330</v>
      </c>
      <c r="AQ268" s="86"/>
      <c r="AR268" s="86" t="s">
        <v>5331</v>
      </c>
      <c r="AS268" s="86"/>
      <c r="AT268" s="86" t="s">
        <v>5332</v>
      </c>
      <c r="AU268" s="86"/>
      <c r="AV268" s="86" t="s">
        <v>5333</v>
      </c>
      <c r="AW268" s="86"/>
      <c r="AX268" s="86" t="s">
        <v>5334</v>
      </c>
      <c r="AY268" s="86"/>
      <c r="AZ268" s="86" t="s">
        <v>5335</v>
      </c>
      <c r="BA268" s="86"/>
      <c r="BB268" s="86" t="s">
        <v>5336</v>
      </c>
      <c r="BC268" s="86"/>
      <c r="BD268" s="86" t="s">
        <v>5337</v>
      </c>
      <c r="BE268" s="65"/>
      <c r="BF268" s="63"/>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row>
    <row r="269" spans="1:237" s="4" customFormat="1" ht="13.2" x14ac:dyDescent="0.25">
      <c r="A269" s="6"/>
      <c r="B269" s="52"/>
      <c r="C269" s="13">
        <v>2022</v>
      </c>
      <c r="D269" s="86" t="s">
        <v>5338</v>
      </c>
      <c r="E269" s="86"/>
      <c r="F269" s="86" t="s">
        <v>5339</v>
      </c>
      <c r="G269" s="86"/>
      <c r="H269" s="86" t="s">
        <v>5340</v>
      </c>
      <c r="I269" s="86"/>
      <c r="J269" s="86" t="s">
        <v>5341</v>
      </c>
      <c r="K269" s="86"/>
      <c r="L269" s="86" t="s">
        <v>5342</v>
      </c>
      <c r="M269" s="86"/>
      <c r="N269" s="86" t="s">
        <v>5343</v>
      </c>
      <c r="O269" s="86"/>
      <c r="P269" s="86" t="s">
        <v>5344</v>
      </c>
      <c r="Q269" s="86"/>
      <c r="R269" s="86" t="s">
        <v>5345</v>
      </c>
      <c r="S269" s="86"/>
      <c r="T269" s="86" t="s">
        <v>5346</v>
      </c>
      <c r="U269" s="86"/>
      <c r="V269" s="86" t="s">
        <v>5347</v>
      </c>
      <c r="W269" s="86"/>
      <c r="X269" s="86">
        <v>25</v>
      </c>
      <c r="Y269" s="86"/>
      <c r="Z269" s="86" t="s">
        <v>5348</v>
      </c>
      <c r="AA269" s="86"/>
      <c r="AB269" s="86" t="s">
        <v>5349</v>
      </c>
      <c r="AC269" s="86"/>
      <c r="AD269" s="86" t="s">
        <v>5350</v>
      </c>
      <c r="AE269" s="86"/>
      <c r="AF269" s="86" t="s">
        <v>5351</v>
      </c>
      <c r="AG269" s="86"/>
      <c r="AH269" s="86" t="s">
        <v>5352</v>
      </c>
      <c r="AI269" s="86"/>
      <c r="AJ269" s="86" t="s">
        <v>5353</v>
      </c>
      <c r="AK269" s="86"/>
      <c r="AL269" s="86" t="s">
        <v>5354</v>
      </c>
      <c r="AM269" s="86"/>
      <c r="AN269" s="86" t="s">
        <v>5355</v>
      </c>
      <c r="AO269" s="86"/>
      <c r="AP269" s="86" t="s">
        <v>5356</v>
      </c>
      <c r="AQ269" s="86"/>
      <c r="AR269" s="86" t="s">
        <v>5357</v>
      </c>
      <c r="AS269" s="86"/>
      <c r="AT269" s="86" t="s">
        <v>5358</v>
      </c>
      <c r="AU269" s="86"/>
      <c r="AV269" s="86" t="s">
        <v>5359</v>
      </c>
      <c r="AW269" s="86"/>
      <c r="AX269" s="86" t="s">
        <v>5360</v>
      </c>
      <c r="AY269" s="86"/>
      <c r="AZ269" s="86" t="s">
        <v>5361</v>
      </c>
      <c r="BA269" s="86"/>
      <c r="BB269" s="86" t="s">
        <v>5362</v>
      </c>
      <c r="BC269" s="86"/>
      <c r="BD269" s="86" t="s">
        <v>5363</v>
      </c>
      <c r="BE269" s="65"/>
      <c r="BF269" s="63"/>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row>
    <row r="270" spans="1:237" customFormat="1" ht="13.2" x14ac:dyDescent="0.25">
      <c r="B270" s="52" t="s">
        <v>8153</v>
      </c>
      <c r="C270" s="27">
        <v>2018</v>
      </c>
      <c r="D270" s="86" t="s">
        <v>5364</v>
      </c>
      <c r="E270" s="86"/>
      <c r="F270" s="86" t="s">
        <v>5365</v>
      </c>
      <c r="G270" s="86"/>
      <c r="H270" s="86" t="s">
        <v>5366</v>
      </c>
      <c r="I270" s="86"/>
      <c r="J270" s="86" t="s">
        <v>5367</v>
      </c>
      <c r="K270" s="86"/>
      <c r="L270" s="86">
        <v>10</v>
      </c>
      <c r="M270" s="86"/>
      <c r="N270" s="86" t="s">
        <v>5368</v>
      </c>
      <c r="O270" s="86"/>
      <c r="P270" s="86" t="s">
        <v>5369</v>
      </c>
      <c r="Q270" s="86"/>
      <c r="R270" s="86" t="s">
        <v>5370</v>
      </c>
      <c r="S270" s="86"/>
      <c r="T270" s="86" t="s">
        <v>5371</v>
      </c>
      <c r="U270" s="86"/>
      <c r="V270" s="86" t="s">
        <v>5372</v>
      </c>
      <c r="W270" s="86"/>
      <c r="X270" s="86" t="s">
        <v>5373</v>
      </c>
      <c r="Y270" s="86"/>
      <c r="Z270" s="86" t="s">
        <v>5374</v>
      </c>
      <c r="AA270" s="86"/>
      <c r="AB270" s="86" t="s">
        <v>5375</v>
      </c>
      <c r="AC270" s="86"/>
      <c r="AD270" s="86" t="s">
        <v>5376</v>
      </c>
      <c r="AE270" s="86"/>
      <c r="AF270" s="86" t="s">
        <v>5377</v>
      </c>
      <c r="AG270" s="86"/>
      <c r="AH270" s="86" t="s">
        <v>5378</v>
      </c>
      <c r="AI270" s="86"/>
      <c r="AJ270" s="86" t="s">
        <v>5379</v>
      </c>
      <c r="AK270" s="86"/>
      <c r="AL270" s="86" t="s">
        <v>5380</v>
      </c>
      <c r="AM270" s="86"/>
      <c r="AN270" s="86" t="s">
        <v>5381</v>
      </c>
      <c r="AO270" s="86"/>
      <c r="AP270" s="86" t="s">
        <v>5382</v>
      </c>
      <c r="AQ270" s="86"/>
      <c r="AR270" s="86" t="s">
        <v>5383</v>
      </c>
      <c r="AS270" s="86"/>
      <c r="AT270" s="86" t="s">
        <v>5384</v>
      </c>
      <c r="AU270" s="86"/>
      <c r="AV270" s="86" t="s">
        <v>5385</v>
      </c>
      <c r="AW270" s="86"/>
      <c r="AX270" s="86" t="s">
        <v>5386</v>
      </c>
      <c r="AY270" s="86"/>
      <c r="AZ270" s="86" t="s">
        <v>5387</v>
      </c>
      <c r="BA270" s="86"/>
      <c r="BB270" s="86" t="s">
        <v>5388</v>
      </c>
      <c r="BC270" s="86"/>
      <c r="BD270" s="86" t="s">
        <v>5389</v>
      </c>
      <c r="BE270" s="65"/>
      <c r="BF270" s="63"/>
      <c r="BG270" s="6"/>
    </row>
    <row r="271" spans="1:237" customFormat="1" ht="13.2" x14ac:dyDescent="0.25">
      <c r="B271" s="52"/>
      <c r="C271" s="27">
        <v>2019</v>
      </c>
      <c r="D271" s="86" t="s">
        <v>5390</v>
      </c>
      <c r="E271" s="86"/>
      <c r="F271" s="86" t="s">
        <v>5391</v>
      </c>
      <c r="G271" s="86"/>
      <c r="H271" s="86" t="s">
        <v>5392</v>
      </c>
      <c r="I271" s="86"/>
      <c r="J271" s="86" t="s">
        <v>5393</v>
      </c>
      <c r="K271" s="86"/>
      <c r="L271" s="86">
        <v>21</v>
      </c>
      <c r="M271" s="86"/>
      <c r="N271" s="86" t="s">
        <v>5394</v>
      </c>
      <c r="O271" s="86"/>
      <c r="P271" s="86" t="s">
        <v>5395</v>
      </c>
      <c r="Q271" s="86"/>
      <c r="R271" s="86" t="s">
        <v>5396</v>
      </c>
      <c r="S271" s="86"/>
      <c r="T271" s="86" t="s">
        <v>5397</v>
      </c>
      <c r="U271" s="86"/>
      <c r="V271" s="86" t="s">
        <v>5398</v>
      </c>
      <c r="W271" s="86"/>
      <c r="X271" s="86" t="s">
        <v>5399</v>
      </c>
      <c r="Y271" s="86"/>
      <c r="Z271" s="86" t="s">
        <v>5400</v>
      </c>
      <c r="AA271" s="86"/>
      <c r="AB271" s="86" t="s">
        <v>5401</v>
      </c>
      <c r="AC271" s="86"/>
      <c r="AD271" s="86" t="s">
        <v>5402</v>
      </c>
      <c r="AE271" s="86"/>
      <c r="AF271" s="86" t="s">
        <v>5403</v>
      </c>
      <c r="AG271" s="86"/>
      <c r="AH271" s="86" t="s">
        <v>5404</v>
      </c>
      <c r="AI271" s="86"/>
      <c r="AJ271" s="86" t="s">
        <v>5405</v>
      </c>
      <c r="AK271" s="86"/>
      <c r="AL271" s="86" t="s">
        <v>5406</v>
      </c>
      <c r="AM271" s="86"/>
      <c r="AN271" s="86" t="s">
        <v>5407</v>
      </c>
      <c r="AO271" s="86"/>
      <c r="AP271" s="86" t="s">
        <v>5408</v>
      </c>
      <c r="AQ271" s="86"/>
      <c r="AR271" s="86" t="s">
        <v>5409</v>
      </c>
      <c r="AS271" s="86"/>
      <c r="AT271" s="86" t="s">
        <v>5410</v>
      </c>
      <c r="AU271" s="86"/>
      <c r="AV271" s="86" t="s">
        <v>5411</v>
      </c>
      <c r="AW271" s="86"/>
      <c r="AX271" s="86" t="s">
        <v>5412</v>
      </c>
      <c r="AY271" s="86"/>
      <c r="AZ271" s="86" t="s">
        <v>5413</v>
      </c>
      <c r="BA271" s="86"/>
      <c r="BB271" s="86" t="s">
        <v>5414</v>
      </c>
      <c r="BC271" s="86"/>
      <c r="BD271" s="86" t="s">
        <v>5415</v>
      </c>
      <c r="BE271" s="65"/>
      <c r="BF271" s="63"/>
      <c r="BG271" s="6"/>
    </row>
    <row r="272" spans="1:237" customFormat="1" ht="13.2" x14ac:dyDescent="0.25">
      <c r="B272" s="52"/>
      <c r="C272" s="27">
        <v>2020</v>
      </c>
      <c r="D272" s="86" t="s">
        <v>5416</v>
      </c>
      <c r="E272" s="86"/>
      <c r="F272" s="86" t="s">
        <v>5417</v>
      </c>
      <c r="G272" s="86"/>
      <c r="H272" s="86" t="s">
        <v>5418</v>
      </c>
      <c r="I272" s="86"/>
      <c r="J272" s="86" t="s">
        <v>5419</v>
      </c>
      <c r="K272" s="86"/>
      <c r="L272" s="86" t="s">
        <v>5420</v>
      </c>
      <c r="M272" s="86"/>
      <c r="N272" s="86" t="s">
        <v>5421</v>
      </c>
      <c r="O272" s="86"/>
      <c r="P272" s="86" t="s">
        <v>5422</v>
      </c>
      <c r="Q272" s="86"/>
      <c r="R272" s="86" t="s">
        <v>5423</v>
      </c>
      <c r="S272" s="86"/>
      <c r="T272" s="86" t="s">
        <v>5424</v>
      </c>
      <c r="U272" s="86"/>
      <c r="V272" s="86" t="s">
        <v>5425</v>
      </c>
      <c r="W272" s="86"/>
      <c r="X272" s="86" t="s">
        <v>5426</v>
      </c>
      <c r="Y272" s="86"/>
      <c r="Z272" s="86" t="s">
        <v>5427</v>
      </c>
      <c r="AA272" s="86"/>
      <c r="AB272" s="86" t="s">
        <v>5428</v>
      </c>
      <c r="AC272" s="86"/>
      <c r="AD272" s="86" t="s">
        <v>5429</v>
      </c>
      <c r="AE272" s="86"/>
      <c r="AF272" s="86" t="s">
        <v>5430</v>
      </c>
      <c r="AG272" s="86"/>
      <c r="AH272" s="86" t="s">
        <v>5431</v>
      </c>
      <c r="AI272" s="86"/>
      <c r="AJ272" s="86" t="s">
        <v>5432</v>
      </c>
      <c r="AK272" s="86"/>
      <c r="AL272" s="86" t="s">
        <v>5433</v>
      </c>
      <c r="AM272" s="86"/>
      <c r="AN272" s="86" t="s">
        <v>5434</v>
      </c>
      <c r="AO272" s="86"/>
      <c r="AP272" s="86" t="s">
        <v>5435</v>
      </c>
      <c r="AQ272" s="86"/>
      <c r="AR272" s="86" t="s">
        <v>5436</v>
      </c>
      <c r="AS272" s="86"/>
      <c r="AT272" s="86" t="s">
        <v>5437</v>
      </c>
      <c r="AU272" s="86"/>
      <c r="AV272" s="86" t="s">
        <v>5438</v>
      </c>
      <c r="AW272" s="86"/>
      <c r="AX272" s="86" t="s">
        <v>5439</v>
      </c>
      <c r="AY272" s="86"/>
      <c r="AZ272" s="86" t="s">
        <v>5440</v>
      </c>
      <c r="BA272" s="86"/>
      <c r="BB272" s="86" t="s">
        <v>5441</v>
      </c>
      <c r="BC272" s="86"/>
      <c r="BD272" s="86" t="s">
        <v>5442</v>
      </c>
      <c r="BE272" s="65"/>
      <c r="BF272" s="63"/>
      <c r="BG272" s="6"/>
    </row>
    <row r="273" spans="1:237" s="2" customFormat="1" ht="13.2" x14ac:dyDescent="0.25">
      <c r="A273"/>
      <c r="B273" s="52"/>
      <c r="C273" s="13">
        <v>2022</v>
      </c>
      <c r="D273" s="86" t="s">
        <v>5443</v>
      </c>
      <c r="E273" s="86"/>
      <c r="F273" s="86" t="s">
        <v>5444</v>
      </c>
      <c r="G273" s="86"/>
      <c r="H273" s="86" t="s">
        <v>5445</v>
      </c>
      <c r="I273" s="86"/>
      <c r="J273" s="86" t="s">
        <v>5446</v>
      </c>
      <c r="K273" s="86"/>
      <c r="L273" s="86" t="s">
        <v>5447</v>
      </c>
      <c r="M273" s="86"/>
      <c r="N273" s="86">
        <v>51</v>
      </c>
      <c r="O273" s="86"/>
      <c r="P273" s="86" t="s">
        <v>5448</v>
      </c>
      <c r="Q273" s="86"/>
      <c r="R273" s="86" t="s">
        <v>5449</v>
      </c>
      <c r="S273" s="86"/>
      <c r="T273" s="86" t="s">
        <v>5450</v>
      </c>
      <c r="U273" s="86"/>
      <c r="V273" s="86" t="s">
        <v>5451</v>
      </c>
      <c r="W273" s="86"/>
      <c r="X273" s="86" t="s">
        <v>5452</v>
      </c>
      <c r="Y273" s="86"/>
      <c r="Z273" s="86" t="s">
        <v>5453</v>
      </c>
      <c r="AA273" s="86"/>
      <c r="AB273" s="86" t="s">
        <v>5454</v>
      </c>
      <c r="AC273" s="86"/>
      <c r="AD273" s="86" t="s">
        <v>5455</v>
      </c>
      <c r="AE273" s="86"/>
      <c r="AF273" s="86" t="s">
        <v>5456</v>
      </c>
      <c r="AG273" s="86"/>
      <c r="AH273" s="86" t="s">
        <v>5457</v>
      </c>
      <c r="AI273" s="86"/>
      <c r="AJ273" s="86" t="s">
        <v>5458</v>
      </c>
      <c r="AK273" s="86"/>
      <c r="AL273" s="86" t="s">
        <v>5459</v>
      </c>
      <c r="AM273" s="86"/>
      <c r="AN273" s="86" t="s">
        <v>5460</v>
      </c>
      <c r="AO273" s="86"/>
      <c r="AP273" s="86" t="s">
        <v>5461</v>
      </c>
      <c r="AQ273" s="86"/>
      <c r="AR273" s="86" t="s">
        <v>5462</v>
      </c>
      <c r="AS273" s="86"/>
      <c r="AT273" s="86" t="s">
        <v>5463</v>
      </c>
      <c r="AU273" s="86"/>
      <c r="AV273" s="86" t="s">
        <v>5464</v>
      </c>
      <c r="AW273" s="86"/>
      <c r="AX273" s="86" t="s">
        <v>5465</v>
      </c>
      <c r="AY273" s="86"/>
      <c r="AZ273" s="86" t="s">
        <v>5466</v>
      </c>
      <c r="BA273" s="86"/>
      <c r="BB273" s="86" t="s">
        <v>5467</v>
      </c>
      <c r="BC273" s="86"/>
      <c r="BD273" s="86" t="s">
        <v>5468</v>
      </c>
      <c r="BE273" s="65"/>
      <c r="BF273" s="63"/>
      <c r="BG273" s="6"/>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row>
    <row r="274" spans="1:237" s="3" customFormat="1" ht="13.2" x14ac:dyDescent="0.25">
      <c r="B274" s="52" t="s">
        <v>8154</v>
      </c>
      <c r="C274" s="27">
        <v>2019</v>
      </c>
      <c r="D274" s="86" t="s">
        <v>5469</v>
      </c>
      <c r="E274" s="86"/>
      <c r="F274" s="86" t="s">
        <v>5470</v>
      </c>
      <c r="G274" s="86"/>
      <c r="H274" s="86" t="s">
        <v>5471</v>
      </c>
      <c r="I274" s="86"/>
      <c r="J274" s="86" t="s">
        <v>5472</v>
      </c>
      <c r="K274" s="86"/>
      <c r="L274" s="86" t="s">
        <v>5473</v>
      </c>
      <c r="M274" s="86"/>
      <c r="N274" s="86" t="s">
        <v>5474</v>
      </c>
      <c r="O274" s="86"/>
      <c r="P274" s="86" t="s">
        <v>5475</v>
      </c>
      <c r="Q274" s="86"/>
      <c r="R274" s="86" t="s">
        <v>5476</v>
      </c>
      <c r="S274" s="86"/>
      <c r="T274" s="86" t="s">
        <v>5477</v>
      </c>
      <c r="U274" s="86"/>
      <c r="V274" s="86" t="s">
        <v>5478</v>
      </c>
      <c r="W274" s="86"/>
      <c r="X274" s="86" t="s">
        <v>5479</v>
      </c>
      <c r="Y274" s="86"/>
      <c r="Z274" s="86" t="s">
        <v>5480</v>
      </c>
      <c r="AA274" s="86"/>
      <c r="AB274" s="86" t="s">
        <v>5481</v>
      </c>
      <c r="AC274" s="86"/>
      <c r="AD274" s="86" t="s">
        <v>5482</v>
      </c>
      <c r="AE274" s="86"/>
      <c r="AF274" s="86" t="s">
        <v>5483</v>
      </c>
      <c r="AG274" s="86"/>
      <c r="AH274" s="86" t="s">
        <v>5484</v>
      </c>
      <c r="AI274" s="86"/>
      <c r="AJ274" s="86" t="s">
        <v>5485</v>
      </c>
      <c r="AK274" s="86"/>
      <c r="AL274" s="86" t="s">
        <v>5486</v>
      </c>
      <c r="AM274" s="86"/>
      <c r="AN274" s="86" t="s">
        <v>5487</v>
      </c>
      <c r="AO274" s="86"/>
      <c r="AP274" s="86" t="s">
        <v>5488</v>
      </c>
      <c r="AQ274" s="86"/>
      <c r="AR274" s="86" t="s">
        <v>5489</v>
      </c>
      <c r="AS274" s="86"/>
      <c r="AT274" s="86" t="s">
        <v>5490</v>
      </c>
      <c r="AU274" s="86"/>
      <c r="AV274" s="86" t="s">
        <v>5491</v>
      </c>
      <c r="AW274" s="86"/>
      <c r="AX274" s="86" t="s">
        <v>5492</v>
      </c>
      <c r="AY274" s="86"/>
      <c r="AZ274" s="86" t="s">
        <v>5493</v>
      </c>
      <c r="BA274" s="86"/>
      <c r="BB274" s="86" t="s">
        <v>5494</v>
      </c>
      <c r="BC274" s="86"/>
      <c r="BD274" s="86" t="s">
        <v>5495</v>
      </c>
      <c r="BE274" s="65"/>
      <c r="BF274" s="63"/>
      <c r="BG274" s="6"/>
    </row>
    <row r="275" spans="1:237" s="3" customFormat="1" ht="13.2" x14ac:dyDescent="0.25">
      <c r="B275" s="52"/>
      <c r="C275" s="27">
        <v>2020</v>
      </c>
      <c r="D275" s="86" t="s">
        <v>5496</v>
      </c>
      <c r="E275" s="86"/>
      <c r="F275" s="86" t="s">
        <v>5497</v>
      </c>
      <c r="G275" s="86"/>
      <c r="H275" s="86" t="s">
        <v>5498</v>
      </c>
      <c r="I275" s="86"/>
      <c r="J275" s="86" t="s">
        <v>5499</v>
      </c>
      <c r="K275" s="86"/>
      <c r="L275" s="86" t="s">
        <v>5500</v>
      </c>
      <c r="M275" s="86"/>
      <c r="N275" s="86" t="s">
        <v>5501</v>
      </c>
      <c r="O275" s="86"/>
      <c r="P275" s="86" t="s">
        <v>5502</v>
      </c>
      <c r="Q275" s="86"/>
      <c r="R275" s="86" t="s">
        <v>5503</v>
      </c>
      <c r="S275" s="86"/>
      <c r="T275" s="86" t="s">
        <v>5504</v>
      </c>
      <c r="U275" s="86"/>
      <c r="V275" s="86" t="s">
        <v>5505</v>
      </c>
      <c r="W275" s="86"/>
      <c r="X275" s="86" t="s">
        <v>5506</v>
      </c>
      <c r="Y275" s="86"/>
      <c r="Z275" s="86" t="s">
        <v>5507</v>
      </c>
      <c r="AA275" s="86"/>
      <c r="AB275" s="86" t="s">
        <v>5508</v>
      </c>
      <c r="AC275" s="86"/>
      <c r="AD275" s="86" t="s">
        <v>5509</v>
      </c>
      <c r="AE275" s="86"/>
      <c r="AF275" s="86" t="s">
        <v>5510</v>
      </c>
      <c r="AG275" s="86"/>
      <c r="AH275" s="86" t="s">
        <v>5511</v>
      </c>
      <c r="AI275" s="86"/>
      <c r="AJ275" s="86" t="s">
        <v>5512</v>
      </c>
      <c r="AK275" s="86"/>
      <c r="AL275" s="86" t="s">
        <v>5513</v>
      </c>
      <c r="AM275" s="86"/>
      <c r="AN275" s="86" t="s">
        <v>5514</v>
      </c>
      <c r="AO275" s="86"/>
      <c r="AP275" s="86" t="s">
        <v>5515</v>
      </c>
      <c r="AQ275" s="86"/>
      <c r="AR275" s="86" t="s">
        <v>5516</v>
      </c>
      <c r="AS275" s="86"/>
      <c r="AT275" s="86" t="s">
        <v>5517</v>
      </c>
      <c r="AU275" s="86"/>
      <c r="AV275" s="86" t="s">
        <v>5518</v>
      </c>
      <c r="AW275" s="86"/>
      <c r="AX275" s="86" t="s">
        <v>5519</v>
      </c>
      <c r="AY275" s="86"/>
      <c r="AZ275" s="86" t="s">
        <v>5520</v>
      </c>
      <c r="BA275" s="86"/>
      <c r="BB275" s="86" t="s">
        <v>5521</v>
      </c>
      <c r="BC275" s="86"/>
      <c r="BD275" s="86" t="s">
        <v>5522</v>
      </c>
      <c r="BE275" s="65"/>
      <c r="BF275" s="63"/>
      <c r="BG275" s="6"/>
    </row>
    <row r="276" spans="1:237" s="3" customFormat="1" ht="13.2" x14ac:dyDescent="0.25">
      <c r="B276" s="52"/>
      <c r="C276" s="13">
        <v>2021</v>
      </c>
      <c r="D276" s="86" t="s">
        <v>5523</v>
      </c>
      <c r="E276" s="86"/>
      <c r="F276" s="86" t="s">
        <v>5524</v>
      </c>
      <c r="G276" s="86"/>
      <c r="H276" s="86" t="s">
        <v>5525</v>
      </c>
      <c r="I276" s="86"/>
      <c r="J276" s="86" t="s">
        <v>5526</v>
      </c>
      <c r="K276" s="86"/>
      <c r="L276" s="86" t="s">
        <v>5527</v>
      </c>
      <c r="M276" s="86"/>
      <c r="N276" s="86" t="s">
        <v>5528</v>
      </c>
      <c r="O276" s="86"/>
      <c r="P276" s="86" t="s">
        <v>5529</v>
      </c>
      <c r="Q276" s="86"/>
      <c r="R276" s="86" t="s">
        <v>5530</v>
      </c>
      <c r="S276" s="86"/>
      <c r="T276" s="86" t="s">
        <v>5531</v>
      </c>
      <c r="U276" s="86"/>
      <c r="V276" s="86" t="s">
        <v>5532</v>
      </c>
      <c r="W276" s="86"/>
      <c r="X276" s="86">
        <v>5</v>
      </c>
      <c r="Y276" s="86"/>
      <c r="Z276" s="86" t="s">
        <v>5533</v>
      </c>
      <c r="AA276" s="86"/>
      <c r="AB276" s="86" t="s">
        <v>5534</v>
      </c>
      <c r="AC276" s="86"/>
      <c r="AD276" s="86" t="s">
        <v>5535</v>
      </c>
      <c r="AE276" s="86"/>
      <c r="AF276" s="86" t="s">
        <v>5536</v>
      </c>
      <c r="AG276" s="86"/>
      <c r="AH276" s="86" t="s">
        <v>5537</v>
      </c>
      <c r="AI276" s="86"/>
      <c r="AJ276" s="86" t="s">
        <v>5538</v>
      </c>
      <c r="AK276" s="86"/>
      <c r="AL276" s="86" t="s">
        <v>5539</v>
      </c>
      <c r="AM276" s="86"/>
      <c r="AN276" s="86" t="s">
        <v>5540</v>
      </c>
      <c r="AO276" s="86"/>
      <c r="AP276" s="86" t="s">
        <v>5541</v>
      </c>
      <c r="AQ276" s="86"/>
      <c r="AR276" s="86" t="s">
        <v>5542</v>
      </c>
      <c r="AS276" s="86"/>
      <c r="AT276" s="86" t="s">
        <v>5543</v>
      </c>
      <c r="AU276" s="86"/>
      <c r="AV276" s="86" t="s">
        <v>5544</v>
      </c>
      <c r="AW276" s="86"/>
      <c r="AX276" s="86" t="s">
        <v>5545</v>
      </c>
      <c r="AY276" s="86"/>
      <c r="AZ276" s="86" t="s">
        <v>5546</v>
      </c>
      <c r="BA276" s="86"/>
      <c r="BB276" s="86" t="s">
        <v>5547</v>
      </c>
      <c r="BC276" s="86"/>
      <c r="BD276" s="86" t="s">
        <v>5548</v>
      </c>
      <c r="BE276" s="65"/>
      <c r="BF276" s="63"/>
      <c r="BG276" s="6"/>
    </row>
    <row r="277" spans="1:237" s="17" customFormat="1" ht="13.2" x14ac:dyDescent="0.25">
      <c r="A277" s="3"/>
      <c r="B277" s="52"/>
      <c r="C277" s="13">
        <v>2022</v>
      </c>
      <c r="D277" s="86" t="s">
        <v>5549</v>
      </c>
      <c r="E277" s="86"/>
      <c r="F277" s="86" t="s">
        <v>5550</v>
      </c>
      <c r="G277" s="86"/>
      <c r="H277" s="86" t="s">
        <v>5551</v>
      </c>
      <c r="I277" s="86"/>
      <c r="J277" s="86" t="s">
        <v>5552</v>
      </c>
      <c r="K277" s="86"/>
      <c r="L277" s="86" t="s">
        <v>5553</v>
      </c>
      <c r="M277" s="86"/>
      <c r="N277" s="86" t="s">
        <v>5554</v>
      </c>
      <c r="O277" s="86"/>
      <c r="P277" s="86" t="s">
        <v>5555</v>
      </c>
      <c r="Q277" s="86"/>
      <c r="R277" s="86" t="s">
        <v>5556</v>
      </c>
      <c r="S277" s="86"/>
      <c r="T277" s="86" t="s">
        <v>5557</v>
      </c>
      <c r="U277" s="86"/>
      <c r="V277" s="86" t="s">
        <v>5558</v>
      </c>
      <c r="W277" s="86"/>
      <c r="X277" s="86" t="s">
        <v>5559</v>
      </c>
      <c r="Y277" s="86"/>
      <c r="Z277" s="86">
        <v>3509</v>
      </c>
      <c r="AA277" s="86"/>
      <c r="AB277" s="86" t="s">
        <v>5560</v>
      </c>
      <c r="AC277" s="86"/>
      <c r="AD277" s="86" t="s">
        <v>5561</v>
      </c>
      <c r="AE277" s="86"/>
      <c r="AF277" s="86" t="s">
        <v>5562</v>
      </c>
      <c r="AG277" s="86"/>
      <c r="AH277" s="86" t="s">
        <v>5563</v>
      </c>
      <c r="AI277" s="86"/>
      <c r="AJ277" s="86" t="s">
        <v>5564</v>
      </c>
      <c r="AK277" s="86"/>
      <c r="AL277" s="86" t="s">
        <v>5565</v>
      </c>
      <c r="AM277" s="86"/>
      <c r="AN277" s="86" t="s">
        <v>5566</v>
      </c>
      <c r="AO277" s="86"/>
      <c r="AP277" s="86" t="s">
        <v>5567</v>
      </c>
      <c r="AQ277" s="86"/>
      <c r="AR277" s="86" t="s">
        <v>5568</v>
      </c>
      <c r="AS277" s="86"/>
      <c r="AT277" s="86" t="s">
        <v>5569</v>
      </c>
      <c r="AU277" s="86"/>
      <c r="AV277" s="86" t="s">
        <v>5570</v>
      </c>
      <c r="AW277" s="86"/>
      <c r="AX277" s="86" t="s">
        <v>5571</v>
      </c>
      <c r="AY277" s="86"/>
      <c r="AZ277" s="86" t="s">
        <v>5572</v>
      </c>
      <c r="BA277" s="86"/>
      <c r="BB277" s="86" t="s">
        <v>5573</v>
      </c>
      <c r="BC277" s="86"/>
      <c r="BD277" s="86" t="s">
        <v>5574</v>
      </c>
      <c r="BE277" s="65"/>
      <c r="BF277" s="63"/>
      <c r="BG277" s="6"/>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3"/>
      <c r="FL277" s="3"/>
      <c r="FM277" s="3"/>
      <c r="FN277" s="3"/>
      <c r="FO277" s="3"/>
      <c r="FP277" s="3"/>
      <c r="FQ277" s="3"/>
      <c r="FR277" s="3"/>
      <c r="FS277" s="3"/>
      <c r="FT277" s="3"/>
      <c r="FU277" s="3"/>
      <c r="FV277" s="3"/>
      <c r="FW277" s="3"/>
      <c r="FX277" s="3"/>
      <c r="FY277" s="3"/>
      <c r="FZ277" s="3"/>
      <c r="GA277" s="3"/>
      <c r="GB277" s="3"/>
      <c r="GC277" s="3"/>
      <c r="GD277" s="3"/>
      <c r="GE277" s="3"/>
      <c r="GF277" s="3"/>
      <c r="GG277" s="3"/>
      <c r="GH277" s="3"/>
      <c r="GI277" s="3"/>
      <c r="GJ277" s="3"/>
      <c r="GK277" s="3"/>
      <c r="GL277" s="3"/>
      <c r="GM277" s="3"/>
      <c r="GN277" s="3"/>
      <c r="GO277" s="3"/>
      <c r="GP277" s="3"/>
      <c r="GQ277" s="3"/>
      <c r="GR277" s="3"/>
      <c r="GS277" s="3"/>
      <c r="GT277" s="3"/>
      <c r="GU277" s="3"/>
      <c r="GV277" s="3"/>
      <c r="GW277" s="3"/>
      <c r="GX277" s="3"/>
      <c r="GY277" s="3"/>
      <c r="GZ277" s="3"/>
      <c r="HA277" s="3"/>
      <c r="HB277" s="3"/>
      <c r="HC277" s="3"/>
      <c r="HD277" s="3"/>
      <c r="HE277" s="3"/>
      <c r="HF277" s="3"/>
      <c r="HG277" s="3"/>
      <c r="HH277" s="3"/>
      <c r="HI277" s="3"/>
      <c r="HJ277" s="3"/>
      <c r="HK277" s="3"/>
      <c r="HL277" s="3"/>
      <c r="HM277" s="3"/>
      <c r="HN277" s="3"/>
      <c r="HO277" s="3"/>
      <c r="HP277" s="3"/>
      <c r="HQ277" s="3"/>
      <c r="HR277" s="3"/>
      <c r="HS277" s="3"/>
      <c r="HT277" s="3"/>
      <c r="HU277" s="3"/>
      <c r="HV277" s="3"/>
      <c r="HW277" s="3"/>
      <c r="HX277" s="3"/>
      <c r="HY277" s="3"/>
      <c r="HZ277" s="3"/>
      <c r="IA277" s="3"/>
      <c r="IB277" s="3"/>
      <c r="IC277" s="3"/>
    </row>
    <row r="278" spans="1:237" s="3" customFormat="1" ht="13.2" x14ac:dyDescent="0.25">
      <c r="B278" s="52" t="s">
        <v>8155</v>
      </c>
      <c r="C278" s="27">
        <v>2018</v>
      </c>
      <c r="D278" s="86" t="s">
        <v>5575</v>
      </c>
      <c r="E278" s="86"/>
      <c r="F278" s="86" t="s">
        <v>5576</v>
      </c>
      <c r="G278" s="86"/>
      <c r="H278" s="86" t="s">
        <v>5577</v>
      </c>
      <c r="I278" s="86"/>
      <c r="J278" s="86" t="s">
        <v>5578</v>
      </c>
      <c r="K278" s="86"/>
      <c r="L278" s="86" t="s">
        <v>5579</v>
      </c>
      <c r="M278" s="86"/>
      <c r="N278" s="86" t="s">
        <v>5580</v>
      </c>
      <c r="O278" s="86"/>
      <c r="P278" s="86" t="s">
        <v>5581</v>
      </c>
      <c r="Q278" s="86"/>
      <c r="R278" s="86" t="s">
        <v>5582</v>
      </c>
      <c r="S278" s="86"/>
      <c r="T278" s="86" t="s">
        <v>5583</v>
      </c>
      <c r="U278" s="86"/>
      <c r="V278" s="86" t="s">
        <v>5584</v>
      </c>
      <c r="W278" s="86"/>
      <c r="X278" s="86" t="s">
        <v>5585</v>
      </c>
      <c r="Y278" s="86"/>
      <c r="Z278" s="86" t="s">
        <v>5586</v>
      </c>
      <c r="AA278" s="86"/>
      <c r="AB278" s="86" t="s">
        <v>5587</v>
      </c>
      <c r="AC278" s="86"/>
      <c r="AD278" s="86" t="s">
        <v>5588</v>
      </c>
      <c r="AE278" s="86"/>
      <c r="AF278" s="86" t="s">
        <v>5589</v>
      </c>
      <c r="AG278" s="86"/>
      <c r="AH278" s="86" t="s">
        <v>5590</v>
      </c>
      <c r="AI278" s="86"/>
      <c r="AJ278" s="86" t="s">
        <v>5591</v>
      </c>
      <c r="AK278" s="86"/>
      <c r="AL278" s="86" t="s">
        <v>5592</v>
      </c>
      <c r="AM278" s="86"/>
      <c r="AN278" s="86" t="s">
        <v>5593</v>
      </c>
      <c r="AO278" s="86"/>
      <c r="AP278" s="86" t="s">
        <v>5594</v>
      </c>
      <c r="AQ278" s="86"/>
      <c r="AR278" s="86" t="s">
        <v>5595</v>
      </c>
      <c r="AS278" s="86"/>
      <c r="AT278" s="86">
        <v>8</v>
      </c>
      <c r="AU278" s="86"/>
      <c r="AV278" s="86" t="s">
        <v>5596</v>
      </c>
      <c r="AW278" s="86"/>
      <c r="AX278" s="86" t="s">
        <v>5597</v>
      </c>
      <c r="AY278" s="86"/>
      <c r="AZ278" s="86" t="s">
        <v>5598</v>
      </c>
      <c r="BA278" s="86"/>
      <c r="BB278" s="86" t="s">
        <v>5599</v>
      </c>
      <c r="BC278" s="86"/>
      <c r="BD278" s="86" t="s">
        <v>5600</v>
      </c>
      <c r="BE278" s="65"/>
      <c r="BF278" s="63"/>
      <c r="BG278" s="6"/>
    </row>
    <row r="279" spans="1:237" s="3" customFormat="1" ht="13.2" x14ac:dyDescent="0.25">
      <c r="B279" s="52"/>
      <c r="C279" s="27">
        <v>2019</v>
      </c>
      <c r="D279" s="86" t="s">
        <v>5601</v>
      </c>
      <c r="E279" s="86"/>
      <c r="F279" s="86" t="s">
        <v>5602</v>
      </c>
      <c r="G279" s="86"/>
      <c r="H279" s="86" t="s">
        <v>5603</v>
      </c>
      <c r="I279" s="86"/>
      <c r="J279" s="86" t="s">
        <v>5604</v>
      </c>
      <c r="K279" s="86"/>
      <c r="L279" s="86" t="s">
        <v>5605</v>
      </c>
      <c r="M279" s="86"/>
      <c r="N279" s="86" t="s">
        <v>5606</v>
      </c>
      <c r="O279" s="86"/>
      <c r="P279" s="86" t="s">
        <v>5607</v>
      </c>
      <c r="Q279" s="86"/>
      <c r="R279" s="86" t="s">
        <v>5608</v>
      </c>
      <c r="S279" s="86"/>
      <c r="T279" s="86" t="s">
        <v>5609</v>
      </c>
      <c r="U279" s="86"/>
      <c r="V279" s="86" t="s">
        <v>5610</v>
      </c>
      <c r="W279" s="86"/>
      <c r="X279" s="86" t="s">
        <v>5611</v>
      </c>
      <c r="Y279" s="86"/>
      <c r="Z279" s="86" t="s">
        <v>5612</v>
      </c>
      <c r="AA279" s="86"/>
      <c r="AB279" s="86" t="s">
        <v>5613</v>
      </c>
      <c r="AC279" s="86"/>
      <c r="AD279" s="86" t="s">
        <v>5614</v>
      </c>
      <c r="AE279" s="86"/>
      <c r="AF279" s="86" t="s">
        <v>5615</v>
      </c>
      <c r="AG279" s="86"/>
      <c r="AH279" s="86" t="s">
        <v>5616</v>
      </c>
      <c r="AI279" s="86"/>
      <c r="AJ279" s="86" t="s">
        <v>5617</v>
      </c>
      <c r="AK279" s="86"/>
      <c r="AL279" s="86" t="s">
        <v>5618</v>
      </c>
      <c r="AM279" s="86"/>
      <c r="AN279" s="86" t="s">
        <v>5619</v>
      </c>
      <c r="AO279" s="86"/>
      <c r="AP279" s="86" t="s">
        <v>5620</v>
      </c>
      <c r="AQ279" s="86"/>
      <c r="AR279" s="86" t="s">
        <v>5621</v>
      </c>
      <c r="AS279" s="86"/>
      <c r="AT279" s="86">
        <v>182</v>
      </c>
      <c r="AU279" s="86"/>
      <c r="AV279" s="86" t="s">
        <v>5622</v>
      </c>
      <c r="AW279" s="86"/>
      <c r="AX279" s="86">
        <v>42</v>
      </c>
      <c r="AY279" s="86"/>
      <c r="AZ279" s="86" t="s">
        <v>5623</v>
      </c>
      <c r="BA279" s="86"/>
      <c r="BB279" s="86" t="s">
        <v>5624</v>
      </c>
      <c r="BC279" s="86"/>
      <c r="BD279" s="86" t="s">
        <v>5625</v>
      </c>
      <c r="BE279" s="65"/>
      <c r="BF279" s="63"/>
      <c r="BG279" s="6"/>
    </row>
    <row r="280" spans="1:237" s="6" customFormat="1" ht="13.2" x14ac:dyDescent="0.25">
      <c r="B280" s="52"/>
      <c r="C280" s="27">
        <v>2021</v>
      </c>
      <c r="D280" s="86" t="s">
        <v>5626</v>
      </c>
      <c r="E280" s="86"/>
      <c r="F280" s="86" t="s">
        <v>5627</v>
      </c>
      <c r="G280" s="86"/>
      <c r="H280" s="86" t="s">
        <v>5628</v>
      </c>
      <c r="I280" s="86"/>
      <c r="J280" s="86" t="s">
        <v>5629</v>
      </c>
      <c r="K280" s="86"/>
      <c r="L280" s="86" t="s">
        <v>5630</v>
      </c>
      <c r="M280" s="105"/>
      <c r="N280" s="86" t="s">
        <v>5631</v>
      </c>
      <c r="O280" s="86"/>
      <c r="P280" s="86" t="s">
        <v>5632</v>
      </c>
      <c r="Q280" s="86"/>
      <c r="R280" s="86" t="s">
        <v>5633</v>
      </c>
      <c r="S280" s="86"/>
      <c r="T280" s="86" t="s">
        <v>5634</v>
      </c>
      <c r="U280" s="86"/>
      <c r="V280" s="86" t="s">
        <v>5635</v>
      </c>
      <c r="W280" s="86"/>
      <c r="X280" s="86" t="s">
        <v>5636</v>
      </c>
      <c r="Y280" s="86"/>
      <c r="Z280" s="86" t="s">
        <v>5637</v>
      </c>
      <c r="AA280" s="86"/>
      <c r="AB280" s="86" t="s">
        <v>5638</v>
      </c>
      <c r="AC280" s="86"/>
      <c r="AD280" s="86" t="s">
        <v>5639</v>
      </c>
      <c r="AE280" s="86"/>
      <c r="AF280" s="86" t="s">
        <v>5640</v>
      </c>
      <c r="AG280" s="86"/>
      <c r="AH280" s="86" t="s">
        <v>5641</v>
      </c>
      <c r="AI280" s="86"/>
      <c r="AJ280" s="86" t="s">
        <v>5642</v>
      </c>
      <c r="AK280" s="86"/>
      <c r="AL280" s="86" t="s">
        <v>5643</v>
      </c>
      <c r="AM280" s="86"/>
      <c r="AN280" s="86" t="s">
        <v>5644</v>
      </c>
      <c r="AO280" s="86"/>
      <c r="AP280" s="86" t="s">
        <v>5645</v>
      </c>
      <c r="AQ280" s="86"/>
      <c r="AR280" s="86" t="s">
        <v>5646</v>
      </c>
      <c r="AS280" s="86"/>
      <c r="AT280" s="86" t="s">
        <v>5647</v>
      </c>
      <c r="AU280" s="86"/>
      <c r="AV280" s="86" t="s">
        <v>5648</v>
      </c>
      <c r="AW280" s="86"/>
      <c r="AX280" s="86" t="s">
        <v>5649</v>
      </c>
      <c r="AY280" s="86"/>
      <c r="AZ280" s="86" t="s">
        <v>5650</v>
      </c>
      <c r="BA280" s="86"/>
      <c r="BB280" s="86" t="s">
        <v>5651</v>
      </c>
      <c r="BC280" s="86"/>
      <c r="BD280" s="86" t="s">
        <v>5652</v>
      </c>
      <c r="BE280" s="65"/>
      <c r="BF280" s="63"/>
    </row>
    <row r="281" spans="1:237" s="4" customFormat="1" ht="13.2" x14ac:dyDescent="0.25">
      <c r="A281" s="6"/>
      <c r="B281" s="52"/>
      <c r="C281" s="13">
        <v>2022</v>
      </c>
      <c r="D281" s="86" t="s">
        <v>5653</v>
      </c>
      <c r="E281" s="86"/>
      <c r="F281" s="86" t="s">
        <v>5654</v>
      </c>
      <c r="G281" s="86"/>
      <c r="H281" s="86" t="s">
        <v>5655</v>
      </c>
      <c r="I281" s="86"/>
      <c r="J281" s="86" t="s">
        <v>5656</v>
      </c>
      <c r="K281" s="86"/>
      <c r="L281" s="86" t="s">
        <v>5657</v>
      </c>
      <c r="M281" s="105"/>
      <c r="N281" s="86" t="s">
        <v>5658</v>
      </c>
      <c r="O281" s="86"/>
      <c r="P281" s="86" t="s">
        <v>5659</v>
      </c>
      <c r="Q281" s="86"/>
      <c r="R281" s="86" t="s">
        <v>5660</v>
      </c>
      <c r="S281" s="86"/>
      <c r="T281" s="86" t="s">
        <v>5661</v>
      </c>
      <c r="U281" s="86"/>
      <c r="V281" s="86" t="s">
        <v>5662</v>
      </c>
      <c r="W281" s="86"/>
      <c r="X281" s="86" t="s">
        <v>5663</v>
      </c>
      <c r="Y281" s="86"/>
      <c r="Z281" s="86" t="s">
        <v>5664</v>
      </c>
      <c r="AA281" s="86"/>
      <c r="AB281" s="86" t="s">
        <v>5665</v>
      </c>
      <c r="AC281" s="86"/>
      <c r="AD281" s="86" t="s">
        <v>5666</v>
      </c>
      <c r="AE281" s="86"/>
      <c r="AF281" s="86" t="s">
        <v>5667</v>
      </c>
      <c r="AG281" s="86"/>
      <c r="AH281" s="86" t="s">
        <v>5668</v>
      </c>
      <c r="AI281" s="86"/>
      <c r="AJ281" s="86" t="s">
        <v>5669</v>
      </c>
      <c r="AK281" s="86"/>
      <c r="AL281" s="86" t="s">
        <v>5670</v>
      </c>
      <c r="AM281" s="86"/>
      <c r="AN281" s="86" t="s">
        <v>5671</v>
      </c>
      <c r="AO281" s="86"/>
      <c r="AP281" s="86" t="s">
        <v>5672</v>
      </c>
      <c r="AQ281" s="86"/>
      <c r="AR281" s="86" t="s">
        <v>5673</v>
      </c>
      <c r="AS281" s="86"/>
      <c r="AT281" s="86" t="s">
        <v>5674</v>
      </c>
      <c r="AU281" s="86"/>
      <c r="AV281" s="86" t="s">
        <v>5675</v>
      </c>
      <c r="AW281" s="86"/>
      <c r="AX281" s="86" t="s">
        <v>5676</v>
      </c>
      <c r="AY281" s="86"/>
      <c r="AZ281" s="86" t="s">
        <v>5677</v>
      </c>
      <c r="BA281" s="86"/>
      <c r="BB281" s="86" t="s">
        <v>5678</v>
      </c>
      <c r="BC281" s="86"/>
      <c r="BD281" s="86" t="s">
        <v>5679</v>
      </c>
      <c r="BE281" s="65"/>
      <c r="BF281" s="63"/>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c r="CP281" s="6"/>
      <c r="CQ281" s="6"/>
      <c r="CR281" s="6"/>
      <c r="CS281" s="6"/>
      <c r="CT281" s="6"/>
      <c r="CU281" s="6"/>
      <c r="CV281" s="6"/>
      <c r="CW281" s="6"/>
      <c r="CX281" s="6"/>
      <c r="CY281" s="6"/>
      <c r="CZ281" s="6"/>
      <c r="DA281" s="6"/>
      <c r="DB281" s="6"/>
      <c r="DC281" s="6"/>
      <c r="DD281" s="6"/>
      <c r="DE281" s="6"/>
      <c r="DF281" s="6"/>
      <c r="DG281" s="6"/>
      <c r="DH281" s="6"/>
      <c r="DI281" s="6"/>
      <c r="DJ281" s="6"/>
      <c r="DK281" s="6"/>
      <c r="DL281" s="6"/>
      <c r="DM281" s="6"/>
      <c r="DN281" s="6"/>
      <c r="DO281" s="6"/>
      <c r="DP281" s="6"/>
      <c r="DQ281" s="6"/>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c r="FD281" s="6"/>
      <c r="FE281" s="6"/>
      <c r="FF281" s="6"/>
      <c r="FG281" s="6"/>
      <c r="FH281" s="6"/>
      <c r="FI281" s="6"/>
      <c r="FJ281" s="6"/>
      <c r="FK281" s="6"/>
      <c r="FL281" s="6"/>
      <c r="FM281" s="6"/>
      <c r="FN281" s="6"/>
      <c r="FO281" s="6"/>
      <c r="FP281" s="6"/>
      <c r="FQ281" s="6"/>
      <c r="FR281" s="6"/>
      <c r="FS281" s="6"/>
      <c r="FT281" s="6"/>
      <c r="FU281" s="6"/>
      <c r="FV281" s="6"/>
      <c r="FW281" s="6"/>
      <c r="FX281" s="6"/>
      <c r="FY281" s="6"/>
      <c r="FZ281" s="6"/>
      <c r="GA281" s="6"/>
      <c r="GB281" s="6"/>
      <c r="GC281" s="6"/>
      <c r="GD281" s="6"/>
      <c r="GE281" s="6"/>
      <c r="GF281" s="6"/>
      <c r="GG281" s="6"/>
      <c r="GH281" s="6"/>
      <c r="GI281" s="6"/>
      <c r="GJ281" s="6"/>
      <c r="GK281" s="6"/>
      <c r="GL281" s="6"/>
      <c r="GM281" s="6"/>
      <c r="GN281" s="6"/>
      <c r="GO281" s="6"/>
      <c r="GP281" s="6"/>
      <c r="GQ281" s="6"/>
      <c r="GR281" s="6"/>
      <c r="GS281" s="6"/>
      <c r="GT281" s="6"/>
      <c r="GU281" s="6"/>
      <c r="GV281" s="6"/>
      <c r="GW281" s="6"/>
      <c r="GX281" s="6"/>
      <c r="GY281" s="6"/>
      <c r="GZ281" s="6"/>
      <c r="HA281" s="6"/>
      <c r="HB281" s="6"/>
      <c r="HC281" s="6"/>
      <c r="HD281" s="6"/>
      <c r="HE281" s="6"/>
      <c r="HF281" s="6"/>
      <c r="HG281" s="6"/>
      <c r="HH281" s="6"/>
      <c r="HI281" s="6"/>
      <c r="HJ281" s="6"/>
      <c r="HK281" s="6"/>
      <c r="HL281" s="6"/>
      <c r="HM281" s="6"/>
      <c r="HN281" s="6"/>
      <c r="HO281" s="6"/>
      <c r="HP281" s="6"/>
      <c r="HQ281" s="6"/>
      <c r="HR281" s="6"/>
      <c r="HS281" s="6"/>
      <c r="HT281" s="6"/>
      <c r="HU281" s="6"/>
      <c r="HV281" s="6"/>
      <c r="HW281" s="6"/>
      <c r="HX281" s="6"/>
      <c r="HY281" s="6"/>
      <c r="HZ281" s="6"/>
      <c r="IA281" s="6"/>
      <c r="IB281" s="6"/>
      <c r="IC281" s="6"/>
    </row>
    <row r="282" spans="1:237" s="3" customFormat="1" ht="13.2" x14ac:dyDescent="0.25">
      <c r="B282" s="52" t="s">
        <v>8156</v>
      </c>
      <c r="C282" s="27">
        <v>2018</v>
      </c>
      <c r="D282" s="86" t="s">
        <v>5680</v>
      </c>
      <c r="E282" s="86"/>
      <c r="F282" s="86" t="s">
        <v>5681</v>
      </c>
      <c r="G282" s="86"/>
      <c r="H282" s="86" t="s">
        <v>5682</v>
      </c>
      <c r="I282" s="86"/>
      <c r="J282" s="86" t="s">
        <v>5683</v>
      </c>
      <c r="K282" s="86"/>
      <c r="L282" s="86" t="s">
        <v>5684</v>
      </c>
      <c r="M282" s="86"/>
      <c r="N282" s="86" t="s">
        <v>5685</v>
      </c>
      <c r="O282" s="86"/>
      <c r="P282" s="86" t="s">
        <v>5686</v>
      </c>
      <c r="Q282" s="86"/>
      <c r="R282" s="86" t="s">
        <v>5687</v>
      </c>
      <c r="S282" s="86"/>
      <c r="T282" s="86" t="s">
        <v>5688</v>
      </c>
      <c r="U282" s="86"/>
      <c r="V282" s="86" t="s">
        <v>5689</v>
      </c>
      <c r="W282" s="86"/>
      <c r="X282" s="86" t="s">
        <v>5690</v>
      </c>
      <c r="Y282" s="86"/>
      <c r="Z282" s="86" t="s">
        <v>5691</v>
      </c>
      <c r="AA282" s="86"/>
      <c r="AB282" s="86" t="s">
        <v>5692</v>
      </c>
      <c r="AC282" s="86"/>
      <c r="AD282" s="86" t="s">
        <v>5693</v>
      </c>
      <c r="AE282" s="86"/>
      <c r="AF282" s="86" t="s">
        <v>5694</v>
      </c>
      <c r="AG282" s="86"/>
      <c r="AH282" s="86" t="s">
        <v>5695</v>
      </c>
      <c r="AI282" s="86"/>
      <c r="AJ282" s="86" t="s">
        <v>5696</v>
      </c>
      <c r="AK282" s="86"/>
      <c r="AL282" s="86" t="s">
        <v>5697</v>
      </c>
      <c r="AM282" s="86"/>
      <c r="AN282" s="86" t="s">
        <v>5698</v>
      </c>
      <c r="AO282" s="86"/>
      <c r="AP282" s="86">
        <v>7</v>
      </c>
      <c r="AQ282" s="86"/>
      <c r="AR282" s="86" t="s">
        <v>5699</v>
      </c>
      <c r="AS282" s="86"/>
      <c r="AT282" s="86">
        <v>580</v>
      </c>
      <c r="AU282" s="86"/>
      <c r="AV282" s="86" t="s">
        <v>5700</v>
      </c>
      <c r="AW282" s="86"/>
      <c r="AX282" s="86" t="s">
        <v>5701</v>
      </c>
      <c r="AY282" s="86"/>
      <c r="AZ282" s="86" t="s">
        <v>5702</v>
      </c>
      <c r="BA282" s="86"/>
      <c r="BB282" s="86" t="s">
        <v>5703</v>
      </c>
      <c r="BC282" s="86"/>
      <c r="BD282" s="86" t="s">
        <v>5704</v>
      </c>
      <c r="BE282" s="65"/>
      <c r="BF282" s="63"/>
      <c r="BG282" s="6"/>
    </row>
    <row r="283" spans="1:237" s="3" customFormat="1" ht="13.2" x14ac:dyDescent="0.25">
      <c r="B283" s="52"/>
      <c r="C283" s="27">
        <v>2019</v>
      </c>
      <c r="D283" s="86" t="s">
        <v>5705</v>
      </c>
      <c r="E283" s="86"/>
      <c r="F283" s="86" t="s">
        <v>5706</v>
      </c>
      <c r="G283" s="86"/>
      <c r="H283" s="86" t="s">
        <v>5707</v>
      </c>
      <c r="I283" s="86"/>
      <c r="J283" s="86" t="s">
        <v>5708</v>
      </c>
      <c r="K283" s="86"/>
      <c r="L283" s="86" t="s">
        <v>5709</v>
      </c>
      <c r="M283" s="86"/>
      <c r="N283" s="86" t="s">
        <v>5710</v>
      </c>
      <c r="O283" s="86"/>
      <c r="P283" s="86" t="s">
        <v>5711</v>
      </c>
      <c r="Q283" s="86"/>
      <c r="R283" s="86" t="s">
        <v>5712</v>
      </c>
      <c r="S283" s="86"/>
      <c r="T283" s="86" t="s">
        <v>5713</v>
      </c>
      <c r="U283" s="86"/>
      <c r="V283" s="86" t="s">
        <v>5714</v>
      </c>
      <c r="W283" s="86"/>
      <c r="X283" s="86" t="s">
        <v>5715</v>
      </c>
      <c r="Y283" s="86"/>
      <c r="Z283" s="86" t="s">
        <v>5716</v>
      </c>
      <c r="AA283" s="86"/>
      <c r="AB283" s="86" t="s">
        <v>5717</v>
      </c>
      <c r="AC283" s="86"/>
      <c r="AD283" s="86" t="s">
        <v>5718</v>
      </c>
      <c r="AE283" s="86"/>
      <c r="AF283" s="86" t="s">
        <v>5719</v>
      </c>
      <c r="AG283" s="86"/>
      <c r="AH283" s="86" t="s">
        <v>5720</v>
      </c>
      <c r="AI283" s="86"/>
      <c r="AJ283" s="86" t="s">
        <v>5721</v>
      </c>
      <c r="AK283" s="86"/>
      <c r="AL283" s="86" t="s">
        <v>5722</v>
      </c>
      <c r="AM283" s="86"/>
      <c r="AN283" s="86" t="s">
        <v>5723</v>
      </c>
      <c r="AO283" s="86"/>
      <c r="AP283" s="86" t="s">
        <v>5724</v>
      </c>
      <c r="AQ283" s="86"/>
      <c r="AR283" s="86" t="s">
        <v>5725</v>
      </c>
      <c r="AS283" s="86"/>
      <c r="AT283" s="86">
        <v>51</v>
      </c>
      <c r="AU283" s="86"/>
      <c r="AV283" s="86" t="s">
        <v>5726</v>
      </c>
      <c r="AW283" s="86"/>
      <c r="AX283" s="86" t="s">
        <v>5727</v>
      </c>
      <c r="AY283" s="86"/>
      <c r="AZ283" s="86" t="s">
        <v>5728</v>
      </c>
      <c r="BA283" s="86"/>
      <c r="BB283" s="86" t="s">
        <v>5729</v>
      </c>
      <c r="BC283" s="86"/>
      <c r="BD283" s="86" t="s">
        <v>5730</v>
      </c>
      <c r="BE283" s="65"/>
      <c r="BF283" s="63"/>
      <c r="BG283" s="6"/>
    </row>
    <row r="284" spans="1:237" s="6" customFormat="1" ht="13.2" x14ac:dyDescent="0.25">
      <c r="B284" s="52"/>
      <c r="C284" s="27">
        <v>2021</v>
      </c>
      <c r="D284" s="86" t="s">
        <v>5731</v>
      </c>
      <c r="E284" s="86"/>
      <c r="F284" s="86" t="s">
        <v>5732</v>
      </c>
      <c r="G284" s="86"/>
      <c r="H284" s="86" t="s">
        <v>5733</v>
      </c>
      <c r="I284" s="86"/>
      <c r="J284" s="86" t="s">
        <v>5734</v>
      </c>
      <c r="K284" s="86"/>
      <c r="L284" s="86" t="s">
        <v>5735</v>
      </c>
      <c r="M284" s="86"/>
      <c r="N284" s="86" t="s">
        <v>5736</v>
      </c>
      <c r="O284" s="86"/>
      <c r="P284" s="86" t="s">
        <v>5737</v>
      </c>
      <c r="Q284" s="86"/>
      <c r="R284" s="86" t="s">
        <v>5738</v>
      </c>
      <c r="S284" s="86"/>
      <c r="T284" s="86" t="s">
        <v>5739</v>
      </c>
      <c r="U284" s="86"/>
      <c r="V284" s="86" t="s">
        <v>5740</v>
      </c>
      <c r="W284" s="86"/>
      <c r="X284" s="86" t="s">
        <v>5741</v>
      </c>
      <c r="Y284" s="86"/>
      <c r="Z284" s="86" t="s">
        <v>5742</v>
      </c>
      <c r="AA284" s="86"/>
      <c r="AB284" s="86" t="s">
        <v>5743</v>
      </c>
      <c r="AC284" s="86"/>
      <c r="AD284" s="86" t="s">
        <v>5744</v>
      </c>
      <c r="AE284" s="86"/>
      <c r="AF284" s="86" t="s">
        <v>5745</v>
      </c>
      <c r="AG284" s="86"/>
      <c r="AH284" s="86" t="s">
        <v>5746</v>
      </c>
      <c r="AI284" s="86"/>
      <c r="AJ284" s="86" t="s">
        <v>5747</v>
      </c>
      <c r="AK284" s="86"/>
      <c r="AL284" s="86" t="s">
        <v>5748</v>
      </c>
      <c r="AM284" s="86"/>
      <c r="AN284" s="86" t="s">
        <v>5749</v>
      </c>
      <c r="AO284" s="86"/>
      <c r="AP284" s="86" t="s">
        <v>5750</v>
      </c>
      <c r="AQ284" s="86"/>
      <c r="AR284" s="86" t="s">
        <v>5751</v>
      </c>
      <c r="AS284" s="86"/>
      <c r="AT284" s="86" t="s">
        <v>5752</v>
      </c>
      <c r="AU284" s="86"/>
      <c r="AV284" s="86" t="s">
        <v>5753</v>
      </c>
      <c r="AW284" s="86"/>
      <c r="AX284" s="86" t="s">
        <v>5754</v>
      </c>
      <c r="AY284" s="86"/>
      <c r="AZ284" s="86" t="s">
        <v>5755</v>
      </c>
      <c r="BA284" s="86"/>
      <c r="BB284" s="86" t="s">
        <v>5756</v>
      </c>
      <c r="BC284" s="86"/>
      <c r="BD284" s="86" t="s">
        <v>5757</v>
      </c>
      <c r="BE284" s="65"/>
      <c r="BF284" s="63"/>
    </row>
    <row r="285" spans="1:237" s="4" customFormat="1" ht="13.2" x14ac:dyDescent="0.25">
      <c r="A285" s="6"/>
      <c r="B285" s="52"/>
      <c r="C285" s="13">
        <v>2022</v>
      </c>
      <c r="D285" s="86" t="s">
        <v>5758</v>
      </c>
      <c r="E285" s="86"/>
      <c r="F285" s="86" t="s">
        <v>5759</v>
      </c>
      <c r="G285" s="86"/>
      <c r="H285" s="86" t="s">
        <v>5760</v>
      </c>
      <c r="I285" s="86"/>
      <c r="J285" s="86" t="s">
        <v>5761</v>
      </c>
      <c r="K285" s="86"/>
      <c r="L285" s="86" t="s">
        <v>5762</v>
      </c>
      <c r="M285" s="86"/>
      <c r="N285" s="86" t="s">
        <v>5763</v>
      </c>
      <c r="O285" s="86"/>
      <c r="P285" s="86" t="s">
        <v>5764</v>
      </c>
      <c r="Q285" s="86"/>
      <c r="R285" s="86" t="s">
        <v>5765</v>
      </c>
      <c r="S285" s="86"/>
      <c r="T285" s="86" t="s">
        <v>5766</v>
      </c>
      <c r="U285" s="86"/>
      <c r="V285" s="86" t="s">
        <v>5767</v>
      </c>
      <c r="W285" s="86"/>
      <c r="X285" s="86" t="s">
        <v>5768</v>
      </c>
      <c r="Y285" s="86"/>
      <c r="Z285" s="86" t="s">
        <v>5769</v>
      </c>
      <c r="AA285" s="86"/>
      <c r="AB285" s="86" t="s">
        <v>5770</v>
      </c>
      <c r="AC285" s="86"/>
      <c r="AD285" s="86" t="s">
        <v>5771</v>
      </c>
      <c r="AE285" s="86"/>
      <c r="AF285" s="86" t="s">
        <v>5772</v>
      </c>
      <c r="AG285" s="86"/>
      <c r="AH285" s="86" t="s">
        <v>5773</v>
      </c>
      <c r="AI285" s="86"/>
      <c r="AJ285" s="86" t="s">
        <v>5774</v>
      </c>
      <c r="AK285" s="86"/>
      <c r="AL285" s="86" t="s">
        <v>5775</v>
      </c>
      <c r="AM285" s="86"/>
      <c r="AN285" s="86" t="s">
        <v>5776</v>
      </c>
      <c r="AO285" s="86"/>
      <c r="AP285" s="86" t="s">
        <v>5777</v>
      </c>
      <c r="AQ285" s="86"/>
      <c r="AR285" s="86" t="s">
        <v>5778</v>
      </c>
      <c r="AS285" s="86"/>
      <c r="AT285" s="86" t="s">
        <v>5779</v>
      </c>
      <c r="AU285" s="86"/>
      <c r="AV285" s="86" t="s">
        <v>5780</v>
      </c>
      <c r="AW285" s="86"/>
      <c r="AX285" s="86" t="s">
        <v>5781</v>
      </c>
      <c r="AY285" s="86"/>
      <c r="AZ285" s="86" t="s">
        <v>5782</v>
      </c>
      <c r="BA285" s="86"/>
      <c r="BB285" s="86" t="s">
        <v>5783</v>
      </c>
      <c r="BC285" s="86"/>
      <c r="BD285" s="86" t="s">
        <v>5784</v>
      </c>
      <c r="BE285" s="65"/>
      <c r="BF285" s="63"/>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c r="DG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row>
    <row r="286" spans="1:237" s="3" customFormat="1" ht="13.2" x14ac:dyDescent="0.25">
      <c r="B286" s="52" t="s">
        <v>8157</v>
      </c>
      <c r="C286" s="27">
        <v>2018</v>
      </c>
      <c r="D286" s="86">
        <v>13840</v>
      </c>
      <c r="E286" s="86"/>
      <c r="F286" s="86" t="s">
        <v>5785</v>
      </c>
      <c r="G286" s="86"/>
      <c r="H286" s="86" t="s">
        <v>5786</v>
      </c>
      <c r="I286" s="86"/>
      <c r="J286" s="86" t="s">
        <v>5787</v>
      </c>
      <c r="K286" s="86"/>
      <c r="L286" s="86" t="s">
        <v>5788</v>
      </c>
      <c r="M286" s="86"/>
      <c r="N286" s="86" t="s">
        <v>5789</v>
      </c>
      <c r="O286" s="86"/>
      <c r="P286" s="86" t="s">
        <v>5790</v>
      </c>
      <c r="Q286" s="86"/>
      <c r="R286" s="86" t="s">
        <v>5791</v>
      </c>
      <c r="S286" s="86"/>
      <c r="T286" s="86" t="s">
        <v>5792</v>
      </c>
      <c r="U286" s="86"/>
      <c r="V286" s="86" t="s">
        <v>5793</v>
      </c>
      <c r="W286" s="86"/>
      <c r="X286" s="86" t="s">
        <v>5794</v>
      </c>
      <c r="Y286" s="86"/>
      <c r="Z286" s="86">
        <v>190</v>
      </c>
      <c r="AA286" s="86"/>
      <c r="AB286" s="86" t="s">
        <v>5795</v>
      </c>
      <c r="AC286" s="86"/>
      <c r="AD286" s="86" t="s">
        <v>5796</v>
      </c>
      <c r="AE286" s="86"/>
      <c r="AF286" s="86" t="s">
        <v>5797</v>
      </c>
      <c r="AG286" s="86"/>
      <c r="AH286" s="86" t="s">
        <v>5798</v>
      </c>
      <c r="AI286" s="86"/>
      <c r="AJ286" s="86" t="s">
        <v>5799</v>
      </c>
      <c r="AK286" s="86"/>
      <c r="AL286" s="86">
        <v>132</v>
      </c>
      <c r="AM286" s="86"/>
      <c r="AN286" s="86" t="s">
        <v>5800</v>
      </c>
      <c r="AO286" s="86"/>
      <c r="AP286" s="86">
        <v>3928</v>
      </c>
      <c r="AQ286" s="86"/>
      <c r="AR286" s="86" t="s">
        <v>5801</v>
      </c>
      <c r="AS286" s="86"/>
      <c r="AT286" s="86">
        <v>1270</v>
      </c>
      <c r="AU286" s="86"/>
      <c r="AV286" s="86" t="s">
        <v>5802</v>
      </c>
      <c r="AW286" s="86"/>
      <c r="AX286" s="86">
        <v>23</v>
      </c>
      <c r="AY286" s="86"/>
      <c r="AZ286" s="86">
        <v>29</v>
      </c>
      <c r="BA286" s="86"/>
      <c r="BB286" s="86" t="s">
        <v>5803</v>
      </c>
      <c r="BC286" s="86"/>
      <c r="BD286" s="86">
        <v>175</v>
      </c>
      <c r="BE286" s="65"/>
      <c r="BF286" s="63"/>
      <c r="BG286" s="6"/>
    </row>
    <row r="287" spans="1:237" s="3" customFormat="1" ht="13.2" x14ac:dyDescent="0.25">
      <c r="B287" s="52"/>
      <c r="C287" s="27">
        <v>2019</v>
      </c>
      <c r="D287" s="86">
        <v>4063</v>
      </c>
      <c r="E287" s="86"/>
      <c r="F287" s="86" t="s">
        <v>5804</v>
      </c>
      <c r="G287" s="86"/>
      <c r="H287" s="86" t="s">
        <v>5805</v>
      </c>
      <c r="I287" s="86"/>
      <c r="J287" s="86" t="s">
        <v>5806</v>
      </c>
      <c r="K287" s="86"/>
      <c r="L287" s="86" t="s">
        <v>5807</v>
      </c>
      <c r="M287" s="86"/>
      <c r="N287" s="86" t="s">
        <v>5808</v>
      </c>
      <c r="O287" s="86"/>
      <c r="P287" s="86" t="s">
        <v>5809</v>
      </c>
      <c r="Q287" s="86"/>
      <c r="R287" s="86" t="s">
        <v>5810</v>
      </c>
      <c r="S287" s="86"/>
      <c r="T287" s="86" t="s">
        <v>5811</v>
      </c>
      <c r="U287" s="86"/>
      <c r="V287" s="86" t="s">
        <v>5812</v>
      </c>
      <c r="W287" s="86"/>
      <c r="X287" s="86" t="s">
        <v>5813</v>
      </c>
      <c r="Y287" s="86"/>
      <c r="Z287" s="86">
        <v>634</v>
      </c>
      <c r="AA287" s="86"/>
      <c r="AB287" s="86">
        <v>545</v>
      </c>
      <c r="AC287" s="86"/>
      <c r="AD287" s="86">
        <v>2395</v>
      </c>
      <c r="AE287" s="86"/>
      <c r="AF287" s="86" t="s">
        <v>5814</v>
      </c>
      <c r="AG287" s="86"/>
      <c r="AH287" s="86" t="s">
        <v>5815</v>
      </c>
      <c r="AI287" s="86"/>
      <c r="AJ287" s="86" t="s">
        <v>5816</v>
      </c>
      <c r="AK287" s="86"/>
      <c r="AL287" s="86" t="s">
        <v>5817</v>
      </c>
      <c r="AM287" s="86"/>
      <c r="AN287" s="86">
        <v>4341</v>
      </c>
      <c r="AO287" s="86"/>
      <c r="AP287" s="86" t="s">
        <v>5818</v>
      </c>
      <c r="AQ287" s="86"/>
      <c r="AR287" s="86" t="s">
        <v>5819</v>
      </c>
      <c r="AS287" s="86"/>
      <c r="AT287" s="86">
        <v>5723</v>
      </c>
      <c r="AU287" s="86"/>
      <c r="AV287" s="86" t="s">
        <v>5820</v>
      </c>
      <c r="AW287" s="86"/>
      <c r="AX287" s="86">
        <v>25</v>
      </c>
      <c r="AY287" s="86"/>
      <c r="AZ287" s="86" t="s">
        <v>5821</v>
      </c>
      <c r="BA287" s="86"/>
      <c r="BB287" s="86" t="s">
        <v>5822</v>
      </c>
      <c r="BC287" s="86"/>
      <c r="BD287" s="86">
        <v>16</v>
      </c>
      <c r="BE287" s="65"/>
      <c r="BF287" s="63"/>
      <c r="BG287" s="6"/>
    </row>
    <row r="288" spans="1:237" s="3" customFormat="1" ht="13.2" x14ac:dyDescent="0.25">
      <c r="B288" s="52"/>
      <c r="C288" s="27">
        <v>2020</v>
      </c>
      <c r="D288" s="86">
        <v>910</v>
      </c>
      <c r="E288" s="86"/>
      <c r="F288" s="86" t="s">
        <v>5823</v>
      </c>
      <c r="G288" s="86"/>
      <c r="H288" s="86" t="s">
        <v>5824</v>
      </c>
      <c r="I288" s="86"/>
      <c r="J288" s="86" t="s">
        <v>5825</v>
      </c>
      <c r="K288" s="86"/>
      <c r="L288" s="86" t="s">
        <v>5826</v>
      </c>
      <c r="M288" s="86"/>
      <c r="N288" s="86" t="s">
        <v>5827</v>
      </c>
      <c r="O288" s="86"/>
      <c r="P288" s="86" t="s">
        <v>5828</v>
      </c>
      <c r="Q288" s="86"/>
      <c r="R288" s="86" t="s">
        <v>5829</v>
      </c>
      <c r="S288" s="86"/>
      <c r="T288" s="86" t="s">
        <v>5830</v>
      </c>
      <c r="U288" s="86"/>
      <c r="V288" s="86" t="s">
        <v>5831</v>
      </c>
      <c r="W288" s="86"/>
      <c r="X288" s="86">
        <v>4949</v>
      </c>
      <c r="Y288" s="86"/>
      <c r="Z288" s="86">
        <v>329</v>
      </c>
      <c r="AA288" s="86"/>
      <c r="AB288" s="86" t="s">
        <v>5832</v>
      </c>
      <c r="AC288" s="86"/>
      <c r="AD288" s="86">
        <v>477</v>
      </c>
      <c r="AE288" s="86"/>
      <c r="AF288" s="86" t="s">
        <v>5833</v>
      </c>
      <c r="AG288" s="86"/>
      <c r="AH288" s="86" t="s">
        <v>5834</v>
      </c>
      <c r="AI288" s="86"/>
      <c r="AJ288" s="86" t="s">
        <v>5835</v>
      </c>
      <c r="AK288" s="86"/>
      <c r="AL288" s="86">
        <v>31</v>
      </c>
      <c r="AM288" s="86"/>
      <c r="AN288" s="86">
        <v>1224</v>
      </c>
      <c r="AO288" s="86"/>
      <c r="AP288" s="86">
        <v>24</v>
      </c>
      <c r="AQ288" s="86"/>
      <c r="AR288" s="86" t="s">
        <v>5836</v>
      </c>
      <c r="AS288" s="86"/>
      <c r="AT288" s="86">
        <v>4221</v>
      </c>
      <c r="AU288" s="86"/>
      <c r="AV288" s="86" t="s">
        <v>5837</v>
      </c>
      <c r="AW288" s="86"/>
      <c r="AX288" s="86">
        <v>206</v>
      </c>
      <c r="AY288" s="86"/>
      <c r="AZ288" s="86">
        <v>2</v>
      </c>
      <c r="BA288" s="86"/>
      <c r="BB288" s="86" t="s">
        <v>5838</v>
      </c>
      <c r="BC288" s="86"/>
      <c r="BD288" s="86">
        <v>14</v>
      </c>
      <c r="BE288" s="65"/>
      <c r="BF288" s="63"/>
      <c r="BG288" s="6"/>
    </row>
    <row r="289" spans="1:237" s="6" customFormat="1" ht="13.2" x14ac:dyDescent="0.25">
      <c r="B289" s="52"/>
      <c r="C289" s="27">
        <v>2021</v>
      </c>
      <c r="D289" s="86">
        <v>5610</v>
      </c>
      <c r="E289" s="86"/>
      <c r="F289" s="86" t="s">
        <v>5839</v>
      </c>
      <c r="G289" s="86"/>
      <c r="H289" s="86" t="s">
        <v>5840</v>
      </c>
      <c r="I289" s="86"/>
      <c r="J289" s="86" t="s">
        <v>5841</v>
      </c>
      <c r="K289" s="86"/>
      <c r="L289" s="86" t="s">
        <v>5842</v>
      </c>
      <c r="M289" s="86"/>
      <c r="N289" s="86" t="s">
        <v>5843</v>
      </c>
      <c r="O289" s="86"/>
      <c r="P289" s="86" t="s">
        <v>5844</v>
      </c>
      <c r="Q289" s="86"/>
      <c r="R289" s="86" t="s">
        <v>5845</v>
      </c>
      <c r="S289" s="86"/>
      <c r="T289" s="86" t="s">
        <v>5846</v>
      </c>
      <c r="U289" s="86"/>
      <c r="V289" s="86" t="s">
        <v>5847</v>
      </c>
      <c r="W289" s="86"/>
      <c r="X289" s="86">
        <v>6104</v>
      </c>
      <c r="Y289" s="86"/>
      <c r="Z289" s="86">
        <v>895</v>
      </c>
      <c r="AA289" s="86"/>
      <c r="AB289" s="86">
        <v>174</v>
      </c>
      <c r="AC289" s="86"/>
      <c r="AD289" s="86">
        <v>1000</v>
      </c>
      <c r="AE289" s="86"/>
      <c r="AF289" s="86" t="s">
        <v>5848</v>
      </c>
      <c r="AG289" s="86"/>
      <c r="AH289" s="86" t="s">
        <v>5849</v>
      </c>
      <c r="AI289" s="86"/>
      <c r="AJ289" s="86" t="s">
        <v>5850</v>
      </c>
      <c r="AK289" s="86"/>
      <c r="AL289" s="86" t="s">
        <v>5851</v>
      </c>
      <c r="AM289" s="86"/>
      <c r="AN289" s="86">
        <v>50</v>
      </c>
      <c r="AO289" s="86"/>
      <c r="AP289" s="86" t="s">
        <v>5852</v>
      </c>
      <c r="AQ289" s="86"/>
      <c r="AR289" s="86" t="s">
        <v>5853</v>
      </c>
      <c r="AS289" s="86"/>
      <c r="AT289" s="86">
        <v>3932</v>
      </c>
      <c r="AU289" s="86"/>
      <c r="AV289" s="86" t="s">
        <v>5854</v>
      </c>
      <c r="AW289" s="86"/>
      <c r="AX289" s="86">
        <v>707</v>
      </c>
      <c r="AY289" s="86"/>
      <c r="AZ289" s="86" t="s">
        <v>5855</v>
      </c>
      <c r="BA289" s="86"/>
      <c r="BB289" s="86" t="s">
        <v>5856</v>
      </c>
      <c r="BC289" s="86"/>
      <c r="BD289" s="86">
        <v>2</v>
      </c>
      <c r="BE289" s="65"/>
      <c r="BF289" s="63"/>
    </row>
    <row r="290" spans="1:237" s="4" customFormat="1" ht="13.2" x14ac:dyDescent="0.25">
      <c r="A290" s="6"/>
      <c r="B290" s="52"/>
      <c r="C290" s="13">
        <v>2022</v>
      </c>
      <c r="D290" s="86" t="s">
        <v>5857</v>
      </c>
      <c r="E290" s="86"/>
      <c r="F290" s="86" t="s">
        <v>5858</v>
      </c>
      <c r="G290" s="86"/>
      <c r="H290" s="86" t="s">
        <v>5859</v>
      </c>
      <c r="I290" s="86"/>
      <c r="J290" s="86" t="s">
        <v>5860</v>
      </c>
      <c r="K290" s="86"/>
      <c r="L290" s="86" t="s">
        <v>5861</v>
      </c>
      <c r="M290" s="86"/>
      <c r="N290" s="86" t="s">
        <v>5862</v>
      </c>
      <c r="O290" s="86"/>
      <c r="P290" s="86" t="s">
        <v>5863</v>
      </c>
      <c r="Q290" s="86"/>
      <c r="R290" s="86" t="s">
        <v>5864</v>
      </c>
      <c r="S290" s="86"/>
      <c r="T290" s="86" t="s">
        <v>5865</v>
      </c>
      <c r="U290" s="86"/>
      <c r="V290" s="86" t="s">
        <v>5866</v>
      </c>
      <c r="W290" s="86"/>
      <c r="X290" s="86">
        <v>349</v>
      </c>
      <c r="Y290" s="86"/>
      <c r="Z290" s="86" t="s">
        <v>5867</v>
      </c>
      <c r="AA290" s="86"/>
      <c r="AB290" s="86" t="s">
        <v>5868</v>
      </c>
      <c r="AC290" s="86"/>
      <c r="AD290" s="86" t="s">
        <v>5869</v>
      </c>
      <c r="AE290" s="86"/>
      <c r="AF290" s="86" t="s">
        <v>5870</v>
      </c>
      <c r="AG290" s="86"/>
      <c r="AH290" s="86" t="s">
        <v>5871</v>
      </c>
      <c r="AI290" s="86"/>
      <c r="AJ290" s="86" t="s">
        <v>5872</v>
      </c>
      <c r="AK290" s="86"/>
      <c r="AL290" s="86" t="s">
        <v>5873</v>
      </c>
      <c r="AM290" s="86"/>
      <c r="AN290" s="86">
        <v>6</v>
      </c>
      <c r="AO290" s="86"/>
      <c r="AP290" s="86">
        <v>500</v>
      </c>
      <c r="AQ290" s="86"/>
      <c r="AR290" s="86" t="s">
        <v>5874</v>
      </c>
      <c r="AS290" s="86"/>
      <c r="AT290" s="86">
        <v>835</v>
      </c>
      <c r="AU290" s="86"/>
      <c r="AV290" s="86" t="s">
        <v>5875</v>
      </c>
      <c r="AW290" s="86"/>
      <c r="AX290" s="86">
        <v>172</v>
      </c>
      <c r="AY290" s="86"/>
      <c r="AZ290" s="86" t="s">
        <v>5876</v>
      </c>
      <c r="BA290" s="86"/>
      <c r="BB290" s="86" t="s">
        <v>5877</v>
      </c>
      <c r="BC290" s="86"/>
      <c r="BD290" s="86">
        <v>436</v>
      </c>
      <c r="BE290" s="65"/>
      <c r="BF290" s="63"/>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c r="DG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c r="HQ290" s="6"/>
      <c r="HR290" s="6"/>
      <c r="HS290" s="6"/>
      <c r="HT290" s="6"/>
      <c r="HU290" s="6"/>
      <c r="HV290" s="6"/>
      <c r="HW290" s="6"/>
      <c r="HX290" s="6"/>
      <c r="HY290" s="6"/>
      <c r="HZ290" s="6"/>
      <c r="IA290" s="6"/>
      <c r="IB290" s="6"/>
      <c r="IC290" s="6"/>
    </row>
    <row r="291" spans="1:237" customFormat="1" ht="13.2" x14ac:dyDescent="0.25">
      <c r="B291" s="52" t="s">
        <v>8158</v>
      </c>
      <c r="C291" s="27">
        <v>2018</v>
      </c>
      <c r="D291" s="86">
        <v>5972</v>
      </c>
      <c r="E291" s="86"/>
      <c r="F291" s="86" t="s">
        <v>5878</v>
      </c>
      <c r="G291" s="86"/>
      <c r="H291" s="86" t="s">
        <v>5879</v>
      </c>
      <c r="I291" s="86"/>
      <c r="J291" s="86" t="s">
        <v>5880</v>
      </c>
      <c r="K291" s="86"/>
      <c r="L291" s="86">
        <v>10</v>
      </c>
      <c r="M291" s="105"/>
      <c r="N291" s="86" t="s">
        <v>5881</v>
      </c>
      <c r="O291" s="86"/>
      <c r="P291" s="86" t="s">
        <v>5882</v>
      </c>
      <c r="Q291" s="86"/>
      <c r="R291" s="86" t="s">
        <v>5883</v>
      </c>
      <c r="S291" s="86"/>
      <c r="T291" s="86" t="s">
        <v>5884</v>
      </c>
      <c r="U291" s="86"/>
      <c r="V291" s="86" t="s">
        <v>5885</v>
      </c>
      <c r="W291" s="86"/>
      <c r="X291" s="86" t="s">
        <v>5886</v>
      </c>
      <c r="Y291" s="86"/>
      <c r="Z291" s="86">
        <v>1570</v>
      </c>
      <c r="AA291" s="86"/>
      <c r="AB291" s="86" t="s">
        <v>5887</v>
      </c>
      <c r="AC291" s="86"/>
      <c r="AD291" s="86" t="s">
        <v>5888</v>
      </c>
      <c r="AE291" s="86"/>
      <c r="AF291" s="86" t="s">
        <v>5889</v>
      </c>
      <c r="AG291" s="86"/>
      <c r="AH291" s="86" t="s">
        <v>5890</v>
      </c>
      <c r="AI291" s="86"/>
      <c r="AJ291" s="86" t="s">
        <v>5891</v>
      </c>
      <c r="AK291" s="86"/>
      <c r="AL291" s="86">
        <v>10</v>
      </c>
      <c r="AM291" s="86"/>
      <c r="AN291" s="86">
        <v>547</v>
      </c>
      <c r="AO291" s="86"/>
      <c r="AP291" s="86">
        <v>292</v>
      </c>
      <c r="AQ291" s="86"/>
      <c r="AR291" s="86" t="s">
        <v>5892</v>
      </c>
      <c r="AS291" s="86"/>
      <c r="AT291" s="86">
        <v>1782</v>
      </c>
      <c r="AU291" s="86"/>
      <c r="AV291" s="86" t="s">
        <v>5893</v>
      </c>
      <c r="AW291" s="86"/>
      <c r="AX291" s="86" t="s">
        <v>5894</v>
      </c>
      <c r="AY291" s="86"/>
      <c r="AZ291" s="86" t="s">
        <v>5895</v>
      </c>
      <c r="BA291" s="86"/>
      <c r="BB291" s="86" t="s">
        <v>5896</v>
      </c>
      <c r="BC291" s="86"/>
      <c r="BD291" s="86">
        <v>3693</v>
      </c>
      <c r="BE291" s="65"/>
      <c r="BF291" s="63"/>
      <c r="BG291" s="6"/>
    </row>
    <row r="292" spans="1:237" customFormat="1" ht="13.2" x14ac:dyDescent="0.25">
      <c r="B292" s="52"/>
      <c r="C292" s="27">
        <v>2019</v>
      </c>
      <c r="D292" s="86" t="s">
        <v>5897</v>
      </c>
      <c r="E292" s="86"/>
      <c r="F292" s="86" t="s">
        <v>5898</v>
      </c>
      <c r="G292" s="86"/>
      <c r="H292" s="86" t="s">
        <v>5899</v>
      </c>
      <c r="I292" s="86"/>
      <c r="J292" s="86" t="s">
        <v>5900</v>
      </c>
      <c r="K292" s="86"/>
      <c r="L292" s="86" t="s">
        <v>5901</v>
      </c>
      <c r="M292" s="86"/>
      <c r="N292" s="86" t="s">
        <v>5902</v>
      </c>
      <c r="O292" s="86"/>
      <c r="P292" s="86" t="s">
        <v>5903</v>
      </c>
      <c r="Q292" s="86"/>
      <c r="R292" s="86" t="s">
        <v>5904</v>
      </c>
      <c r="S292" s="86"/>
      <c r="T292" s="86" t="s">
        <v>5905</v>
      </c>
      <c r="U292" s="86"/>
      <c r="V292" s="86" t="s">
        <v>5906</v>
      </c>
      <c r="W292" s="86"/>
      <c r="X292" s="86" t="s">
        <v>5907</v>
      </c>
      <c r="Y292" s="86"/>
      <c r="Z292" s="86" t="s">
        <v>5908</v>
      </c>
      <c r="AA292" s="86"/>
      <c r="AB292" s="86" t="s">
        <v>5909</v>
      </c>
      <c r="AC292" s="86"/>
      <c r="AD292" s="86" t="s">
        <v>5910</v>
      </c>
      <c r="AE292" s="86"/>
      <c r="AF292" s="86" t="s">
        <v>5911</v>
      </c>
      <c r="AG292" s="86"/>
      <c r="AH292" s="86" t="s">
        <v>5912</v>
      </c>
      <c r="AI292" s="86"/>
      <c r="AJ292" s="86" t="s">
        <v>5913</v>
      </c>
      <c r="AK292" s="86"/>
      <c r="AL292" s="86" t="s">
        <v>5914</v>
      </c>
      <c r="AM292" s="86"/>
      <c r="AN292" s="86" t="s">
        <v>5915</v>
      </c>
      <c r="AO292" s="86"/>
      <c r="AP292" s="86" t="s">
        <v>5916</v>
      </c>
      <c r="AQ292" s="86"/>
      <c r="AR292" s="86" t="s">
        <v>5917</v>
      </c>
      <c r="AS292" s="86"/>
      <c r="AT292" s="86" t="s">
        <v>5918</v>
      </c>
      <c r="AU292" s="86"/>
      <c r="AV292" s="86" t="s">
        <v>5919</v>
      </c>
      <c r="AW292" s="86"/>
      <c r="AX292" s="86" t="s">
        <v>5920</v>
      </c>
      <c r="AY292" s="86"/>
      <c r="AZ292" s="86">
        <v>92</v>
      </c>
      <c r="BA292" s="86"/>
      <c r="BB292" s="86" t="s">
        <v>5921</v>
      </c>
      <c r="BC292" s="86"/>
      <c r="BD292" s="86" t="s">
        <v>5922</v>
      </c>
      <c r="BE292" s="65"/>
      <c r="BF292" s="63"/>
      <c r="BG292" s="6"/>
    </row>
    <row r="293" spans="1:237" customFormat="1" ht="13.2" x14ac:dyDescent="0.25">
      <c r="B293" s="52"/>
      <c r="C293" s="13">
        <v>2020</v>
      </c>
      <c r="D293" s="86">
        <v>4188</v>
      </c>
      <c r="E293" s="86"/>
      <c r="F293" s="86" t="s">
        <v>5923</v>
      </c>
      <c r="G293" s="86"/>
      <c r="H293" s="86" t="s">
        <v>5924</v>
      </c>
      <c r="I293" s="86"/>
      <c r="J293" s="86" t="s">
        <v>5925</v>
      </c>
      <c r="K293" s="86"/>
      <c r="L293" s="86">
        <v>808</v>
      </c>
      <c r="M293" s="86"/>
      <c r="N293" s="86">
        <v>2</v>
      </c>
      <c r="O293" s="86"/>
      <c r="P293" s="86" t="s">
        <v>5926</v>
      </c>
      <c r="Q293" s="86"/>
      <c r="R293" s="86" t="s">
        <v>5927</v>
      </c>
      <c r="S293" s="86"/>
      <c r="T293" s="86" t="s">
        <v>5928</v>
      </c>
      <c r="U293" s="86"/>
      <c r="V293" s="86" t="s">
        <v>5929</v>
      </c>
      <c r="W293" s="86"/>
      <c r="X293" s="86" t="s">
        <v>5930</v>
      </c>
      <c r="Y293" s="86"/>
      <c r="Z293" s="86" t="s">
        <v>5931</v>
      </c>
      <c r="AA293" s="86"/>
      <c r="AB293" s="86" t="s">
        <v>5932</v>
      </c>
      <c r="AC293" s="86"/>
      <c r="AD293" s="86" t="s">
        <v>5933</v>
      </c>
      <c r="AE293" s="86"/>
      <c r="AF293" s="86" t="s">
        <v>5934</v>
      </c>
      <c r="AG293" s="86"/>
      <c r="AH293" s="86" t="s">
        <v>5935</v>
      </c>
      <c r="AI293" s="86"/>
      <c r="AJ293" s="86" t="s">
        <v>5936</v>
      </c>
      <c r="AK293" s="86"/>
      <c r="AL293" s="86">
        <v>9</v>
      </c>
      <c r="AM293" s="86"/>
      <c r="AN293" s="86" t="s">
        <v>5937</v>
      </c>
      <c r="AO293" s="86"/>
      <c r="AP293" s="86" t="s">
        <v>5938</v>
      </c>
      <c r="AQ293" s="86"/>
      <c r="AR293" s="86" t="s">
        <v>5939</v>
      </c>
      <c r="AS293" s="86"/>
      <c r="AT293" s="86">
        <v>148</v>
      </c>
      <c r="AU293" s="86"/>
      <c r="AV293" s="86" t="s">
        <v>5940</v>
      </c>
      <c r="AW293" s="86"/>
      <c r="AX293" s="86" t="s">
        <v>5941</v>
      </c>
      <c r="AY293" s="86"/>
      <c r="AZ293" s="86" t="s">
        <v>5942</v>
      </c>
      <c r="BA293" s="86"/>
      <c r="BB293" s="86">
        <v>63</v>
      </c>
      <c r="BC293" s="86"/>
      <c r="BD293" s="86" t="s">
        <v>5943</v>
      </c>
      <c r="BE293" s="65"/>
      <c r="BF293" s="63"/>
      <c r="BG293" s="6"/>
    </row>
    <row r="294" spans="1:237" s="6" customFormat="1" ht="13.2" x14ac:dyDescent="0.25">
      <c r="B294" s="52"/>
      <c r="C294" s="27">
        <v>2021</v>
      </c>
      <c r="D294" s="86" t="s">
        <v>5944</v>
      </c>
      <c r="E294" s="86"/>
      <c r="F294" s="86" t="s">
        <v>5945</v>
      </c>
      <c r="G294" s="86"/>
      <c r="H294" s="86" t="s">
        <v>5946</v>
      </c>
      <c r="I294" s="86"/>
      <c r="J294" s="86" t="s">
        <v>5947</v>
      </c>
      <c r="K294" s="86"/>
      <c r="L294" s="86" t="s">
        <v>5948</v>
      </c>
      <c r="M294" s="86"/>
      <c r="N294" s="86" t="s">
        <v>5949</v>
      </c>
      <c r="O294" s="86"/>
      <c r="P294" s="86" t="s">
        <v>5950</v>
      </c>
      <c r="Q294" s="86"/>
      <c r="R294" s="86" t="s">
        <v>5951</v>
      </c>
      <c r="S294" s="86"/>
      <c r="T294" s="86" t="s">
        <v>5952</v>
      </c>
      <c r="U294" s="86"/>
      <c r="V294" s="86" t="s">
        <v>5953</v>
      </c>
      <c r="W294" s="86"/>
      <c r="X294" s="86" t="s">
        <v>5954</v>
      </c>
      <c r="Y294" s="86"/>
      <c r="Z294" s="86" t="s">
        <v>5955</v>
      </c>
      <c r="AA294" s="86"/>
      <c r="AB294" s="86" t="s">
        <v>5956</v>
      </c>
      <c r="AC294" s="86"/>
      <c r="AD294" s="86" t="s">
        <v>5957</v>
      </c>
      <c r="AE294" s="86"/>
      <c r="AF294" s="86" t="s">
        <v>5958</v>
      </c>
      <c r="AG294" s="86"/>
      <c r="AH294" s="86" t="s">
        <v>5959</v>
      </c>
      <c r="AI294" s="86"/>
      <c r="AJ294" s="86" t="s">
        <v>5960</v>
      </c>
      <c r="AK294" s="86"/>
      <c r="AL294" s="86" t="s">
        <v>5961</v>
      </c>
      <c r="AM294" s="86"/>
      <c r="AN294" s="86" t="s">
        <v>5962</v>
      </c>
      <c r="AO294" s="86"/>
      <c r="AP294" s="86" t="s">
        <v>5963</v>
      </c>
      <c r="AQ294" s="86"/>
      <c r="AR294" s="86" t="s">
        <v>5964</v>
      </c>
      <c r="AS294" s="86"/>
      <c r="AT294" s="86">
        <v>5</v>
      </c>
      <c r="AU294" s="86"/>
      <c r="AV294" s="86" t="s">
        <v>5965</v>
      </c>
      <c r="AW294" s="86"/>
      <c r="AX294" s="86" t="s">
        <v>5966</v>
      </c>
      <c r="AY294" s="86"/>
      <c r="AZ294" s="86">
        <v>5</v>
      </c>
      <c r="BA294" s="86"/>
      <c r="BB294" s="86">
        <v>11</v>
      </c>
      <c r="BC294" s="86"/>
      <c r="BD294" s="86" t="s">
        <v>5967</v>
      </c>
      <c r="BE294" s="65"/>
      <c r="BF294" s="63"/>
    </row>
    <row r="295" spans="1:237" s="4" customFormat="1" ht="13.2" x14ac:dyDescent="0.25">
      <c r="A295" s="6"/>
      <c r="B295" s="52"/>
      <c r="C295" s="13">
        <v>2022</v>
      </c>
      <c r="D295" s="86">
        <v>12</v>
      </c>
      <c r="E295" s="86"/>
      <c r="F295" s="86" t="s">
        <v>5968</v>
      </c>
      <c r="G295" s="86"/>
      <c r="H295" s="86" t="s">
        <v>5969</v>
      </c>
      <c r="I295" s="86"/>
      <c r="J295" s="86" t="s">
        <v>5970</v>
      </c>
      <c r="K295" s="86"/>
      <c r="L295" s="86" t="s">
        <v>5971</v>
      </c>
      <c r="M295" s="86"/>
      <c r="N295" s="86">
        <v>13</v>
      </c>
      <c r="O295" s="86"/>
      <c r="P295" s="86" t="s">
        <v>5972</v>
      </c>
      <c r="Q295" s="86"/>
      <c r="R295" s="86" t="s">
        <v>5973</v>
      </c>
      <c r="S295" s="86"/>
      <c r="T295" s="86" t="s">
        <v>5974</v>
      </c>
      <c r="U295" s="86"/>
      <c r="V295" s="86" t="s">
        <v>5975</v>
      </c>
      <c r="W295" s="86"/>
      <c r="X295" s="86">
        <v>5</v>
      </c>
      <c r="Y295" s="86"/>
      <c r="Z295" s="86" t="s">
        <v>5976</v>
      </c>
      <c r="AA295" s="86"/>
      <c r="AB295" s="86" t="s">
        <v>5977</v>
      </c>
      <c r="AC295" s="86"/>
      <c r="AD295" s="86">
        <v>514</v>
      </c>
      <c r="AE295" s="86"/>
      <c r="AF295" s="86" t="s">
        <v>5978</v>
      </c>
      <c r="AG295" s="86"/>
      <c r="AH295" s="86" t="s">
        <v>5979</v>
      </c>
      <c r="AI295" s="86"/>
      <c r="AJ295" s="86" t="s">
        <v>5980</v>
      </c>
      <c r="AK295" s="86"/>
      <c r="AL295" s="86">
        <v>25</v>
      </c>
      <c r="AM295" s="86"/>
      <c r="AN295" s="86" t="s">
        <v>5981</v>
      </c>
      <c r="AO295" s="86"/>
      <c r="AP295" s="86" t="s">
        <v>5982</v>
      </c>
      <c r="AQ295" s="86"/>
      <c r="AR295" s="86" t="s">
        <v>5983</v>
      </c>
      <c r="AS295" s="86"/>
      <c r="AT295" s="86">
        <v>140</v>
      </c>
      <c r="AU295" s="86"/>
      <c r="AV295" s="86" t="s">
        <v>5984</v>
      </c>
      <c r="AW295" s="86"/>
      <c r="AX295" s="86">
        <v>1</v>
      </c>
      <c r="AY295" s="86"/>
      <c r="AZ295" s="86" t="s">
        <v>5985</v>
      </c>
      <c r="BA295" s="86"/>
      <c r="BB295" s="86">
        <v>1</v>
      </c>
      <c r="BC295" s="86"/>
      <c r="BD295" s="86" t="s">
        <v>5986</v>
      </c>
      <c r="BE295" s="65"/>
      <c r="BF295" s="63"/>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row>
    <row r="296" spans="1:237" s="3" customFormat="1" ht="13.2" x14ac:dyDescent="0.25">
      <c r="B296" s="52" t="s">
        <v>8159</v>
      </c>
      <c r="C296" s="27">
        <v>2018</v>
      </c>
      <c r="D296" s="86" t="s">
        <v>5987</v>
      </c>
      <c r="E296" s="86"/>
      <c r="F296" s="86" t="s">
        <v>5988</v>
      </c>
      <c r="G296" s="86"/>
      <c r="H296" s="86" t="s">
        <v>5989</v>
      </c>
      <c r="I296" s="86"/>
      <c r="J296" s="86" t="s">
        <v>5990</v>
      </c>
      <c r="K296" s="86"/>
      <c r="L296" s="86" t="s">
        <v>5991</v>
      </c>
      <c r="M296" s="86"/>
      <c r="N296" s="86" t="s">
        <v>5992</v>
      </c>
      <c r="O296" s="86"/>
      <c r="P296" s="86" t="s">
        <v>5993</v>
      </c>
      <c r="Q296" s="86"/>
      <c r="R296" s="86" t="s">
        <v>5994</v>
      </c>
      <c r="S296" s="86"/>
      <c r="T296" s="86" t="s">
        <v>5995</v>
      </c>
      <c r="U296" s="86"/>
      <c r="V296" s="86" t="s">
        <v>5996</v>
      </c>
      <c r="W296" s="86"/>
      <c r="X296" s="86" t="s">
        <v>5997</v>
      </c>
      <c r="Y296" s="86"/>
      <c r="Z296" s="86" t="s">
        <v>5998</v>
      </c>
      <c r="AA296" s="86"/>
      <c r="AB296" s="86" t="s">
        <v>5999</v>
      </c>
      <c r="AC296" s="86"/>
      <c r="AD296" s="86" t="s">
        <v>6000</v>
      </c>
      <c r="AE296" s="86"/>
      <c r="AF296" s="86" t="s">
        <v>6001</v>
      </c>
      <c r="AG296" s="86"/>
      <c r="AH296" s="86" t="s">
        <v>6002</v>
      </c>
      <c r="AI296" s="86"/>
      <c r="AJ296" s="86" t="s">
        <v>6003</v>
      </c>
      <c r="AK296" s="86"/>
      <c r="AL296" s="86" t="s">
        <v>6004</v>
      </c>
      <c r="AM296" s="86"/>
      <c r="AN296" s="86" t="s">
        <v>6005</v>
      </c>
      <c r="AO296" s="86"/>
      <c r="AP296" s="86" t="s">
        <v>6006</v>
      </c>
      <c r="AQ296" s="86"/>
      <c r="AR296" s="86" t="s">
        <v>6007</v>
      </c>
      <c r="AS296" s="86"/>
      <c r="AT296" s="86">
        <v>5786</v>
      </c>
      <c r="AU296" s="86"/>
      <c r="AV296" s="86" t="s">
        <v>6008</v>
      </c>
      <c r="AW296" s="86"/>
      <c r="AX296" s="86" t="s">
        <v>6009</v>
      </c>
      <c r="AY296" s="86"/>
      <c r="AZ296" s="86" t="s">
        <v>6010</v>
      </c>
      <c r="BA296" s="86"/>
      <c r="BB296" s="86" t="s">
        <v>6011</v>
      </c>
      <c r="BC296" s="86"/>
      <c r="BD296" s="86" t="s">
        <v>6012</v>
      </c>
      <c r="BE296" s="65"/>
      <c r="BF296" s="63"/>
      <c r="BG296" s="6"/>
    </row>
    <row r="297" spans="1:237" s="3" customFormat="1" ht="13.2" x14ac:dyDescent="0.25">
      <c r="B297" s="52"/>
      <c r="C297" s="27">
        <v>2019</v>
      </c>
      <c r="D297" s="86" t="s">
        <v>6013</v>
      </c>
      <c r="E297" s="86"/>
      <c r="F297" s="86" t="s">
        <v>6014</v>
      </c>
      <c r="G297" s="86"/>
      <c r="H297" s="86" t="s">
        <v>6015</v>
      </c>
      <c r="I297" s="86"/>
      <c r="J297" s="86" t="s">
        <v>6016</v>
      </c>
      <c r="K297" s="86"/>
      <c r="L297" s="86" t="s">
        <v>6017</v>
      </c>
      <c r="M297" s="86"/>
      <c r="N297" s="86" t="s">
        <v>6018</v>
      </c>
      <c r="O297" s="86"/>
      <c r="P297" s="86" t="s">
        <v>6019</v>
      </c>
      <c r="Q297" s="86"/>
      <c r="R297" s="86" t="s">
        <v>6020</v>
      </c>
      <c r="S297" s="86"/>
      <c r="T297" s="86" t="s">
        <v>6021</v>
      </c>
      <c r="U297" s="86"/>
      <c r="V297" s="86" t="s">
        <v>6022</v>
      </c>
      <c r="W297" s="86"/>
      <c r="X297" s="86" t="s">
        <v>6023</v>
      </c>
      <c r="Y297" s="86"/>
      <c r="Z297" s="86" t="s">
        <v>6024</v>
      </c>
      <c r="AA297" s="86"/>
      <c r="AB297" s="86" t="s">
        <v>6025</v>
      </c>
      <c r="AC297" s="86"/>
      <c r="AD297" s="86" t="s">
        <v>6026</v>
      </c>
      <c r="AE297" s="86"/>
      <c r="AF297" s="86" t="s">
        <v>6027</v>
      </c>
      <c r="AG297" s="86"/>
      <c r="AH297" s="86" t="s">
        <v>6028</v>
      </c>
      <c r="AI297" s="86"/>
      <c r="AJ297" s="86" t="s">
        <v>6029</v>
      </c>
      <c r="AK297" s="86"/>
      <c r="AL297" s="86" t="s">
        <v>6030</v>
      </c>
      <c r="AM297" s="86"/>
      <c r="AN297" s="86">
        <v>25</v>
      </c>
      <c r="AO297" s="86"/>
      <c r="AP297" s="86" t="s">
        <v>6031</v>
      </c>
      <c r="AQ297" s="86"/>
      <c r="AR297" s="86" t="s">
        <v>6032</v>
      </c>
      <c r="AS297" s="86"/>
      <c r="AT297" s="86" t="s">
        <v>6033</v>
      </c>
      <c r="AU297" s="86"/>
      <c r="AV297" s="86" t="s">
        <v>6034</v>
      </c>
      <c r="AW297" s="86"/>
      <c r="AX297" s="86" t="s">
        <v>6035</v>
      </c>
      <c r="AY297" s="86"/>
      <c r="AZ297" s="86" t="s">
        <v>6036</v>
      </c>
      <c r="BA297" s="86"/>
      <c r="BB297" s="86" t="s">
        <v>6037</v>
      </c>
      <c r="BC297" s="86"/>
      <c r="BD297" s="86" t="s">
        <v>6038</v>
      </c>
      <c r="BE297" s="65"/>
      <c r="BF297" s="63"/>
      <c r="BG297" s="6"/>
    </row>
    <row r="298" spans="1:237" s="3" customFormat="1" ht="13.2" x14ac:dyDescent="0.25">
      <c r="B298" s="52" t="s">
        <v>8160</v>
      </c>
      <c r="C298" s="27">
        <v>2018</v>
      </c>
      <c r="D298" s="86" t="s">
        <v>6039</v>
      </c>
      <c r="E298" s="86"/>
      <c r="F298" s="86" t="s">
        <v>6040</v>
      </c>
      <c r="G298" s="86"/>
      <c r="H298" s="86" t="s">
        <v>6041</v>
      </c>
      <c r="I298" s="86"/>
      <c r="J298" s="86" t="s">
        <v>6042</v>
      </c>
      <c r="K298" s="86"/>
      <c r="L298" s="86" t="s">
        <v>6043</v>
      </c>
      <c r="M298" s="86"/>
      <c r="N298" s="86" t="s">
        <v>6044</v>
      </c>
      <c r="O298" s="86"/>
      <c r="P298" s="86" t="s">
        <v>6045</v>
      </c>
      <c r="Q298" s="86"/>
      <c r="R298" s="86" t="s">
        <v>6046</v>
      </c>
      <c r="S298" s="86"/>
      <c r="T298" s="86" t="s">
        <v>6047</v>
      </c>
      <c r="U298" s="86"/>
      <c r="V298" s="86" t="s">
        <v>6048</v>
      </c>
      <c r="W298" s="86"/>
      <c r="X298" s="86" t="s">
        <v>6049</v>
      </c>
      <c r="Y298" s="86"/>
      <c r="Z298" s="86" t="s">
        <v>6050</v>
      </c>
      <c r="AA298" s="86"/>
      <c r="AB298" s="86" t="s">
        <v>6051</v>
      </c>
      <c r="AC298" s="86"/>
      <c r="AD298" s="86" t="s">
        <v>6052</v>
      </c>
      <c r="AE298" s="86"/>
      <c r="AF298" s="86" t="s">
        <v>6053</v>
      </c>
      <c r="AG298" s="86"/>
      <c r="AH298" s="86" t="s">
        <v>6054</v>
      </c>
      <c r="AI298" s="86"/>
      <c r="AJ298" s="86" t="s">
        <v>6055</v>
      </c>
      <c r="AK298" s="86"/>
      <c r="AL298" s="86" t="s">
        <v>6056</v>
      </c>
      <c r="AM298" s="86"/>
      <c r="AN298" s="86" t="s">
        <v>6057</v>
      </c>
      <c r="AO298" s="86"/>
      <c r="AP298" s="86" t="s">
        <v>6058</v>
      </c>
      <c r="AQ298" s="86"/>
      <c r="AR298" s="86" t="s">
        <v>6059</v>
      </c>
      <c r="AS298" s="86"/>
      <c r="AT298" s="86">
        <v>44</v>
      </c>
      <c r="AU298" s="86"/>
      <c r="AV298" s="86" t="s">
        <v>6060</v>
      </c>
      <c r="AW298" s="86"/>
      <c r="AX298" s="86" t="s">
        <v>6061</v>
      </c>
      <c r="AY298" s="86"/>
      <c r="AZ298" s="86" t="s">
        <v>6062</v>
      </c>
      <c r="BA298" s="86"/>
      <c r="BB298" s="86" t="s">
        <v>6063</v>
      </c>
      <c r="BC298" s="86"/>
      <c r="BD298" s="86" t="s">
        <v>6064</v>
      </c>
      <c r="BE298" s="65"/>
      <c r="BF298" s="63"/>
      <c r="BG298" s="6"/>
    </row>
    <row r="299" spans="1:237" s="3" customFormat="1" ht="13.2" x14ac:dyDescent="0.25">
      <c r="B299" s="52"/>
      <c r="C299" s="27">
        <v>2019</v>
      </c>
      <c r="D299" s="86">
        <v>4975</v>
      </c>
      <c r="E299" s="86"/>
      <c r="F299" s="86" t="s">
        <v>6065</v>
      </c>
      <c r="G299" s="86"/>
      <c r="H299" s="86" t="s">
        <v>6066</v>
      </c>
      <c r="I299" s="86"/>
      <c r="J299" s="86" t="s">
        <v>6067</v>
      </c>
      <c r="K299" s="86"/>
      <c r="L299" s="86" t="s">
        <v>6068</v>
      </c>
      <c r="M299" s="86"/>
      <c r="N299" s="86" t="s">
        <v>6069</v>
      </c>
      <c r="O299" s="86"/>
      <c r="P299" s="86" t="s">
        <v>6070</v>
      </c>
      <c r="Q299" s="86"/>
      <c r="R299" s="86" t="s">
        <v>6071</v>
      </c>
      <c r="S299" s="86"/>
      <c r="T299" s="86" t="s">
        <v>6072</v>
      </c>
      <c r="U299" s="86"/>
      <c r="V299" s="86" t="s">
        <v>6073</v>
      </c>
      <c r="W299" s="86"/>
      <c r="X299" s="86" t="s">
        <v>6074</v>
      </c>
      <c r="Y299" s="86"/>
      <c r="Z299" s="86" t="s">
        <v>6075</v>
      </c>
      <c r="AA299" s="86"/>
      <c r="AB299" s="86" t="s">
        <v>6076</v>
      </c>
      <c r="AC299" s="86"/>
      <c r="AD299" s="86" t="s">
        <v>6077</v>
      </c>
      <c r="AE299" s="86"/>
      <c r="AF299" s="86" t="s">
        <v>6078</v>
      </c>
      <c r="AG299" s="86"/>
      <c r="AH299" s="86" t="s">
        <v>6079</v>
      </c>
      <c r="AI299" s="86"/>
      <c r="AJ299" s="86" t="s">
        <v>6080</v>
      </c>
      <c r="AK299" s="86"/>
      <c r="AL299" s="86" t="s">
        <v>6081</v>
      </c>
      <c r="AM299" s="86"/>
      <c r="AN299" s="86" t="s">
        <v>6082</v>
      </c>
      <c r="AO299" s="86"/>
      <c r="AP299" s="86" t="s">
        <v>6083</v>
      </c>
      <c r="AQ299" s="86"/>
      <c r="AR299" s="86" t="s">
        <v>6084</v>
      </c>
      <c r="AS299" s="86"/>
      <c r="AT299" s="86" t="s">
        <v>6085</v>
      </c>
      <c r="AU299" s="86"/>
      <c r="AV299" s="86" t="s">
        <v>6086</v>
      </c>
      <c r="AW299" s="86"/>
      <c r="AX299" s="86" t="s">
        <v>6087</v>
      </c>
      <c r="AY299" s="86"/>
      <c r="AZ299" s="86" t="s">
        <v>6088</v>
      </c>
      <c r="BA299" s="86"/>
      <c r="BB299" s="86" t="s">
        <v>6089</v>
      </c>
      <c r="BC299" s="86"/>
      <c r="BD299" s="86" t="s">
        <v>6090</v>
      </c>
      <c r="BE299" s="65"/>
      <c r="BF299" s="63"/>
      <c r="BG299" s="6"/>
    </row>
    <row r="300" spans="1:237" s="17" customFormat="1" ht="13.2" x14ac:dyDescent="0.25">
      <c r="A300" s="3"/>
      <c r="B300" s="52"/>
      <c r="C300" s="13">
        <v>2022</v>
      </c>
      <c r="D300" s="86" t="s">
        <v>6091</v>
      </c>
      <c r="E300" s="86"/>
      <c r="F300" s="86" t="s">
        <v>6092</v>
      </c>
      <c r="G300" s="86"/>
      <c r="H300" s="86" t="s">
        <v>6093</v>
      </c>
      <c r="I300" s="86"/>
      <c r="J300" s="86" t="s">
        <v>6094</v>
      </c>
      <c r="K300" s="86"/>
      <c r="L300" s="86" t="s">
        <v>6095</v>
      </c>
      <c r="M300" s="86"/>
      <c r="N300" s="86" t="s">
        <v>6096</v>
      </c>
      <c r="O300" s="86"/>
      <c r="P300" s="86" t="s">
        <v>6097</v>
      </c>
      <c r="Q300" s="86"/>
      <c r="R300" s="86" t="s">
        <v>6098</v>
      </c>
      <c r="S300" s="86"/>
      <c r="T300" s="86" t="s">
        <v>6099</v>
      </c>
      <c r="U300" s="86"/>
      <c r="V300" s="86" t="s">
        <v>6100</v>
      </c>
      <c r="W300" s="86"/>
      <c r="X300" s="86" t="s">
        <v>6101</v>
      </c>
      <c r="Y300" s="86"/>
      <c r="Z300" s="86" t="s">
        <v>6102</v>
      </c>
      <c r="AA300" s="86"/>
      <c r="AB300" s="86" t="s">
        <v>6103</v>
      </c>
      <c r="AC300" s="86"/>
      <c r="AD300" s="86" t="s">
        <v>6104</v>
      </c>
      <c r="AE300" s="86"/>
      <c r="AF300" s="86" t="s">
        <v>6105</v>
      </c>
      <c r="AG300" s="86"/>
      <c r="AH300" s="86" t="s">
        <v>6106</v>
      </c>
      <c r="AI300" s="86"/>
      <c r="AJ300" s="86" t="s">
        <v>6107</v>
      </c>
      <c r="AK300" s="86"/>
      <c r="AL300" s="86" t="s">
        <v>6108</v>
      </c>
      <c r="AM300" s="86"/>
      <c r="AN300" s="86" t="s">
        <v>6109</v>
      </c>
      <c r="AO300" s="86"/>
      <c r="AP300" s="86" t="s">
        <v>6110</v>
      </c>
      <c r="AQ300" s="86"/>
      <c r="AR300" s="86" t="s">
        <v>6111</v>
      </c>
      <c r="AS300" s="86"/>
      <c r="AT300" s="86" t="s">
        <v>6112</v>
      </c>
      <c r="AU300" s="86"/>
      <c r="AV300" s="86" t="s">
        <v>6113</v>
      </c>
      <c r="AW300" s="86"/>
      <c r="AX300" s="86" t="s">
        <v>6114</v>
      </c>
      <c r="AY300" s="86"/>
      <c r="AZ300" s="86" t="s">
        <v>6115</v>
      </c>
      <c r="BA300" s="86"/>
      <c r="BB300" s="86" t="s">
        <v>6116</v>
      </c>
      <c r="BC300" s="86"/>
      <c r="BD300" s="86" t="s">
        <v>6117</v>
      </c>
      <c r="BE300" s="65"/>
      <c r="BF300" s="63"/>
      <c r="BG300" s="6"/>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3"/>
      <c r="DR300" s="3"/>
      <c r="DS300" s="3"/>
      <c r="DT300" s="3"/>
      <c r="DU300" s="3"/>
      <c r="DV300" s="3"/>
      <c r="DW300" s="3"/>
      <c r="DX300" s="3"/>
      <c r="DY300" s="3"/>
      <c r="DZ300" s="3"/>
      <c r="EA300" s="3"/>
      <c r="EB300" s="3"/>
      <c r="EC300" s="3"/>
      <c r="ED300" s="3"/>
      <c r="EE300" s="3"/>
      <c r="EF300" s="3"/>
      <c r="EG300" s="3"/>
      <c r="EH300" s="3"/>
      <c r="EI300" s="3"/>
      <c r="EJ300" s="3"/>
      <c r="EK300" s="3"/>
      <c r="EL300" s="3"/>
      <c r="EM300" s="3"/>
      <c r="EN300" s="3"/>
      <c r="EO300" s="3"/>
      <c r="EP300" s="3"/>
      <c r="EQ300" s="3"/>
      <c r="ER300" s="3"/>
      <c r="ES300" s="3"/>
      <c r="ET300" s="3"/>
      <c r="EU300" s="3"/>
      <c r="EV300" s="3"/>
      <c r="EW300" s="3"/>
      <c r="EX300" s="3"/>
      <c r="EY300" s="3"/>
      <c r="EZ300" s="3"/>
      <c r="FA300" s="3"/>
      <c r="FB300" s="3"/>
      <c r="FC300" s="3"/>
      <c r="FD300" s="3"/>
      <c r="FE300" s="3"/>
      <c r="FF300" s="3"/>
      <c r="FG300" s="3"/>
      <c r="FH300" s="3"/>
      <c r="FI300" s="3"/>
      <c r="FJ300" s="3"/>
      <c r="FK300" s="3"/>
      <c r="FL300" s="3"/>
      <c r="FM300" s="3"/>
      <c r="FN300" s="3"/>
      <c r="FO300" s="3"/>
      <c r="FP300" s="3"/>
      <c r="FQ300" s="3"/>
      <c r="FR300" s="3"/>
      <c r="FS300" s="3"/>
      <c r="FT300" s="3"/>
      <c r="FU300" s="3"/>
      <c r="FV300" s="3"/>
      <c r="FW300" s="3"/>
      <c r="FX300" s="3"/>
      <c r="FY300" s="3"/>
      <c r="FZ300" s="3"/>
      <c r="GA300" s="3"/>
      <c r="GB300" s="3"/>
      <c r="GC300" s="3"/>
      <c r="GD300" s="3"/>
      <c r="GE300" s="3"/>
      <c r="GF300" s="3"/>
      <c r="GG300" s="3"/>
      <c r="GH300" s="3"/>
      <c r="GI300" s="3"/>
      <c r="GJ300" s="3"/>
      <c r="GK300" s="3"/>
      <c r="GL300" s="3"/>
      <c r="GM300" s="3"/>
      <c r="GN300" s="3"/>
      <c r="GO300" s="3"/>
      <c r="GP300" s="3"/>
      <c r="GQ300" s="3"/>
      <c r="GR300" s="3"/>
      <c r="GS300" s="3"/>
      <c r="GT300" s="3"/>
      <c r="GU300" s="3"/>
      <c r="GV300" s="3"/>
      <c r="GW300" s="3"/>
      <c r="GX300" s="3"/>
      <c r="GY300" s="3"/>
      <c r="GZ300" s="3"/>
      <c r="HA300" s="3"/>
      <c r="HB300" s="3"/>
      <c r="HC300" s="3"/>
      <c r="HD300" s="3"/>
      <c r="HE300" s="3"/>
      <c r="HF300" s="3"/>
      <c r="HG300" s="3"/>
      <c r="HH300" s="3"/>
      <c r="HI300" s="3"/>
      <c r="HJ300" s="3"/>
      <c r="HK300" s="3"/>
      <c r="HL300" s="3"/>
      <c r="HM300" s="3"/>
      <c r="HN300" s="3"/>
      <c r="HO300" s="3"/>
      <c r="HP300" s="3"/>
      <c r="HQ300" s="3"/>
      <c r="HR300" s="3"/>
      <c r="HS300" s="3"/>
      <c r="HT300" s="3"/>
      <c r="HU300" s="3"/>
      <c r="HV300" s="3"/>
      <c r="HW300" s="3"/>
      <c r="HX300" s="3"/>
      <c r="HY300" s="3"/>
      <c r="HZ300" s="3"/>
      <c r="IA300" s="3"/>
      <c r="IB300" s="3"/>
      <c r="IC300" s="3"/>
    </row>
    <row r="301" spans="1:237" s="3" customFormat="1" ht="13.2" x14ac:dyDescent="0.25">
      <c r="B301" s="52" t="s">
        <v>8161</v>
      </c>
      <c r="C301" s="27">
        <v>2019</v>
      </c>
      <c r="D301" s="86" t="s">
        <v>6118</v>
      </c>
      <c r="E301" s="86"/>
      <c r="F301" s="86" t="s">
        <v>6119</v>
      </c>
      <c r="G301" s="86"/>
      <c r="H301" s="86" t="s">
        <v>6120</v>
      </c>
      <c r="I301" s="86"/>
      <c r="J301" s="86" t="s">
        <v>6121</v>
      </c>
      <c r="K301" s="86"/>
      <c r="L301" s="86" t="s">
        <v>6122</v>
      </c>
      <c r="M301" s="86"/>
      <c r="N301" s="86" t="s">
        <v>6123</v>
      </c>
      <c r="O301" s="86"/>
      <c r="P301" s="86" t="s">
        <v>6124</v>
      </c>
      <c r="Q301" s="86"/>
      <c r="R301" s="86" t="s">
        <v>6125</v>
      </c>
      <c r="S301" s="86"/>
      <c r="T301" s="86" t="s">
        <v>6126</v>
      </c>
      <c r="U301" s="86"/>
      <c r="V301" s="86" t="s">
        <v>6127</v>
      </c>
      <c r="W301" s="86"/>
      <c r="X301" s="86" t="s">
        <v>6128</v>
      </c>
      <c r="Y301" s="86"/>
      <c r="Z301" s="86" t="s">
        <v>6129</v>
      </c>
      <c r="AA301" s="86"/>
      <c r="AB301" s="86" t="s">
        <v>6130</v>
      </c>
      <c r="AC301" s="86"/>
      <c r="AD301" s="86" t="s">
        <v>6131</v>
      </c>
      <c r="AE301" s="86"/>
      <c r="AF301" s="86" t="s">
        <v>6132</v>
      </c>
      <c r="AG301" s="86"/>
      <c r="AH301" s="86" t="s">
        <v>6133</v>
      </c>
      <c r="AI301" s="86"/>
      <c r="AJ301" s="86" t="s">
        <v>6134</v>
      </c>
      <c r="AK301" s="86"/>
      <c r="AL301" s="86" t="s">
        <v>6135</v>
      </c>
      <c r="AM301" s="86"/>
      <c r="AN301" s="86" t="s">
        <v>6136</v>
      </c>
      <c r="AO301" s="86"/>
      <c r="AP301" s="86" t="s">
        <v>6137</v>
      </c>
      <c r="AQ301" s="86"/>
      <c r="AR301" s="86" t="s">
        <v>6138</v>
      </c>
      <c r="AS301" s="86"/>
      <c r="AT301" s="86" t="s">
        <v>6139</v>
      </c>
      <c r="AU301" s="86"/>
      <c r="AV301" s="86" t="s">
        <v>6140</v>
      </c>
      <c r="AW301" s="86"/>
      <c r="AX301" s="86" t="s">
        <v>6141</v>
      </c>
      <c r="AY301" s="86"/>
      <c r="AZ301" s="86">
        <v>1</v>
      </c>
      <c r="BA301" s="86"/>
      <c r="BB301" s="86" t="s">
        <v>6142</v>
      </c>
      <c r="BC301" s="86"/>
      <c r="BD301" s="86" t="s">
        <v>6143</v>
      </c>
      <c r="BE301" s="65"/>
      <c r="BF301" s="63"/>
      <c r="BG301" s="6"/>
    </row>
    <row r="302" spans="1:237" s="3" customFormat="1" ht="13.2" x14ac:dyDescent="0.25">
      <c r="B302" s="52"/>
      <c r="C302" s="27">
        <v>2020</v>
      </c>
      <c r="D302" s="86" t="s">
        <v>6144</v>
      </c>
      <c r="E302" s="86"/>
      <c r="F302" s="86" t="s">
        <v>6145</v>
      </c>
      <c r="G302" s="86"/>
      <c r="H302" s="86" t="s">
        <v>6146</v>
      </c>
      <c r="I302" s="86"/>
      <c r="J302" s="86" t="s">
        <v>6147</v>
      </c>
      <c r="K302" s="86"/>
      <c r="L302" s="86" t="s">
        <v>6148</v>
      </c>
      <c r="M302" s="105"/>
      <c r="N302" s="86" t="s">
        <v>6149</v>
      </c>
      <c r="O302" s="86"/>
      <c r="P302" s="86" t="s">
        <v>6150</v>
      </c>
      <c r="Q302" s="86"/>
      <c r="R302" s="86" t="s">
        <v>6151</v>
      </c>
      <c r="S302" s="86"/>
      <c r="T302" s="86" t="s">
        <v>6152</v>
      </c>
      <c r="U302" s="86"/>
      <c r="V302" s="86" t="s">
        <v>6153</v>
      </c>
      <c r="W302" s="86"/>
      <c r="X302" s="86" t="s">
        <v>6154</v>
      </c>
      <c r="Y302" s="86"/>
      <c r="Z302" s="86" t="s">
        <v>6155</v>
      </c>
      <c r="AA302" s="86"/>
      <c r="AB302" s="86" t="s">
        <v>6156</v>
      </c>
      <c r="AC302" s="86"/>
      <c r="AD302" s="86" t="s">
        <v>6157</v>
      </c>
      <c r="AE302" s="86"/>
      <c r="AF302" s="86" t="s">
        <v>6158</v>
      </c>
      <c r="AG302" s="86"/>
      <c r="AH302" s="86" t="s">
        <v>6159</v>
      </c>
      <c r="AI302" s="86"/>
      <c r="AJ302" s="86" t="s">
        <v>6160</v>
      </c>
      <c r="AK302" s="86"/>
      <c r="AL302" s="86" t="s">
        <v>6161</v>
      </c>
      <c r="AM302" s="86"/>
      <c r="AN302" s="86" t="s">
        <v>6162</v>
      </c>
      <c r="AO302" s="86"/>
      <c r="AP302" s="86" t="s">
        <v>6163</v>
      </c>
      <c r="AQ302" s="86"/>
      <c r="AR302" s="86" t="s">
        <v>6164</v>
      </c>
      <c r="AS302" s="86"/>
      <c r="AT302" s="86" t="s">
        <v>6165</v>
      </c>
      <c r="AU302" s="86"/>
      <c r="AV302" s="86" t="s">
        <v>6166</v>
      </c>
      <c r="AW302" s="86"/>
      <c r="AX302" s="86" t="s">
        <v>6167</v>
      </c>
      <c r="AY302" s="86"/>
      <c r="AZ302" s="86" t="s">
        <v>6168</v>
      </c>
      <c r="BA302" s="86"/>
      <c r="BB302" s="86" t="s">
        <v>6169</v>
      </c>
      <c r="BC302" s="86"/>
      <c r="BD302" s="86" t="s">
        <v>6170</v>
      </c>
      <c r="BE302" s="65"/>
      <c r="BF302" s="63"/>
      <c r="BG302" s="6"/>
    </row>
    <row r="303" spans="1:237" s="3" customFormat="1" ht="13.2" x14ac:dyDescent="0.25">
      <c r="B303" s="52"/>
      <c r="C303" s="27">
        <v>2021</v>
      </c>
      <c r="D303" s="86" t="s">
        <v>6171</v>
      </c>
      <c r="E303" s="86"/>
      <c r="F303" s="86" t="s">
        <v>6172</v>
      </c>
      <c r="G303" s="86"/>
      <c r="H303" s="86" t="s">
        <v>6173</v>
      </c>
      <c r="I303" s="86"/>
      <c r="J303" s="86" t="s">
        <v>6174</v>
      </c>
      <c r="K303" s="86"/>
      <c r="L303" s="86" t="s">
        <v>6175</v>
      </c>
      <c r="M303" s="86"/>
      <c r="N303" s="86" t="s">
        <v>6176</v>
      </c>
      <c r="O303" s="86"/>
      <c r="P303" s="86" t="s">
        <v>6177</v>
      </c>
      <c r="Q303" s="86"/>
      <c r="R303" s="86" t="s">
        <v>6178</v>
      </c>
      <c r="S303" s="86"/>
      <c r="T303" s="86" t="s">
        <v>6179</v>
      </c>
      <c r="U303" s="86"/>
      <c r="V303" s="86" t="s">
        <v>6180</v>
      </c>
      <c r="W303" s="86"/>
      <c r="X303" s="86" t="s">
        <v>6181</v>
      </c>
      <c r="Y303" s="86"/>
      <c r="Z303" s="86" t="s">
        <v>6182</v>
      </c>
      <c r="AA303" s="86"/>
      <c r="AB303" s="86" t="s">
        <v>6183</v>
      </c>
      <c r="AC303" s="86"/>
      <c r="AD303" s="86" t="s">
        <v>6184</v>
      </c>
      <c r="AE303" s="86"/>
      <c r="AF303" s="86" t="s">
        <v>6185</v>
      </c>
      <c r="AG303" s="86"/>
      <c r="AH303" s="86" t="s">
        <v>6186</v>
      </c>
      <c r="AI303" s="86"/>
      <c r="AJ303" s="86" t="s">
        <v>6187</v>
      </c>
      <c r="AK303" s="86"/>
      <c r="AL303" s="86" t="s">
        <v>6188</v>
      </c>
      <c r="AM303" s="86"/>
      <c r="AN303" s="86" t="s">
        <v>6189</v>
      </c>
      <c r="AO303" s="86"/>
      <c r="AP303" s="86" t="s">
        <v>6190</v>
      </c>
      <c r="AQ303" s="86"/>
      <c r="AR303" s="86" t="s">
        <v>6191</v>
      </c>
      <c r="AS303" s="86"/>
      <c r="AT303" s="86" t="s">
        <v>6192</v>
      </c>
      <c r="AU303" s="86"/>
      <c r="AV303" s="86" t="s">
        <v>6193</v>
      </c>
      <c r="AW303" s="86"/>
      <c r="AX303" s="86" t="s">
        <v>6194</v>
      </c>
      <c r="AY303" s="86"/>
      <c r="AZ303" s="86" t="s">
        <v>6195</v>
      </c>
      <c r="BA303" s="86"/>
      <c r="BB303" s="86" t="s">
        <v>6196</v>
      </c>
      <c r="BC303" s="86"/>
      <c r="BD303" s="86" t="s">
        <v>6197</v>
      </c>
      <c r="BE303" s="65"/>
      <c r="BF303" s="63"/>
      <c r="BG303" s="6"/>
    </row>
    <row r="304" spans="1:237" s="17" customFormat="1" ht="13.2" x14ac:dyDescent="0.25">
      <c r="A304" s="3"/>
      <c r="B304" s="52"/>
      <c r="C304" s="13">
        <v>2022</v>
      </c>
      <c r="D304" s="86" t="s">
        <v>6198</v>
      </c>
      <c r="E304" s="86"/>
      <c r="F304" s="86" t="s">
        <v>6199</v>
      </c>
      <c r="G304" s="86"/>
      <c r="H304" s="86" t="s">
        <v>6200</v>
      </c>
      <c r="I304" s="86"/>
      <c r="J304" s="86" t="s">
        <v>6201</v>
      </c>
      <c r="K304" s="86"/>
      <c r="L304" s="86" t="s">
        <v>6202</v>
      </c>
      <c r="M304" s="86"/>
      <c r="N304" s="86">
        <v>51</v>
      </c>
      <c r="O304" s="86"/>
      <c r="P304" s="86" t="s">
        <v>6203</v>
      </c>
      <c r="Q304" s="86"/>
      <c r="R304" s="86" t="s">
        <v>6204</v>
      </c>
      <c r="S304" s="86"/>
      <c r="T304" s="86" t="s">
        <v>6205</v>
      </c>
      <c r="U304" s="86"/>
      <c r="V304" s="86" t="s">
        <v>6206</v>
      </c>
      <c r="W304" s="86"/>
      <c r="X304" s="86" t="s">
        <v>6207</v>
      </c>
      <c r="Y304" s="86"/>
      <c r="Z304" s="86" t="s">
        <v>6208</v>
      </c>
      <c r="AA304" s="86"/>
      <c r="AB304" s="86" t="s">
        <v>6209</v>
      </c>
      <c r="AC304" s="86"/>
      <c r="AD304" s="86" t="s">
        <v>6210</v>
      </c>
      <c r="AE304" s="86"/>
      <c r="AF304" s="86" t="s">
        <v>6211</v>
      </c>
      <c r="AG304" s="86"/>
      <c r="AH304" s="86" t="s">
        <v>6212</v>
      </c>
      <c r="AI304" s="86"/>
      <c r="AJ304" s="86" t="s">
        <v>6213</v>
      </c>
      <c r="AK304" s="86"/>
      <c r="AL304" s="86" t="s">
        <v>6214</v>
      </c>
      <c r="AM304" s="86"/>
      <c r="AN304" s="86" t="s">
        <v>6215</v>
      </c>
      <c r="AO304" s="86"/>
      <c r="AP304" s="86" t="s">
        <v>6216</v>
      </c>
      <c r="AQ304" s="86"/>
      <c r="AR304" s="86" t="s">
        <v>6217</v>
      </c>
      <c r="AS304" s="86"/>
      <c r="AT304" s="86" t="s">
        <v>6218</v>
      </c>
      <c r="AU304" s="86"/>
      <c r="AV304" s="86" t="s">
        <v>6219</v>
      </c>
      <c r="AW304" s="86"/>
      <c r="AX304" s="86" t="s">
        <v>6220</v>
      </c>
      <c r="AY304" s="86"/>
      <c r="AZ304" s="86" t="s">
        <v>6221</v>
      </c>
      <c r="BA304" s="86"/>
      <c r="BB304" s="86">
        <v>6</v>
      </c>
      <c r="BC304" s="86"/>
      <c r="BD304" s="86" t="s">
        <v>6222</v>
      </c>
      <c r="BE304" s="65"/>
      <c r="BF304" s="63"/>
      <c r="BG304" s="6"/>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c r="EQ304" s="3"/>
      <c r="ER304" s="3"/>
      <c r="ES304" s="3"/>
      <c r="ET304" s="3"/>
      <c r="EU304" s="3"/>
      <c r="EV304" s="3"/>
      <c r="EW304" s="3"/>
      <c r="EX304" s="3"/>
      <c r="EY304" s="3"/>
      <c r="EZ304" s="3"/>
      <c r="FA304" s="3"/>
      <c r="FB304" s="3"/>
      <c r="FC304" s="3"/>
      <c r="FD304" s="3"/>
      <c r="FE304" s="3"/>
      <c r="FF304" s="3"/>
      <c r="FG304" s="3"/>
      <c r="FH304" s="3"/>
      <c r="FI304" s="3"/>
      <c r="FJ304" s="3"/>
      <c r="FK304" s="3"/>
      <c r="FL304" s="3"/>
      <c r="FM304" s="3"/>
      <c r="FN304" s="3"/>
      <c r="FO304" s="3"/>
      <c r="FP304" s="3"/>
      <c r="FQ304" s="3"/>
      <c r="FR304" s="3"/>
      <c r="FS304" s="3"/>
      <c r="FT304" s="3"/>
      <c r="FU304" s="3"/>
      <c r="FV304" s="3"/>
      <c r="FW304" s="3"/>
      <c r="FX304" s="3"/>
      <c r="FY304" s="3"/>
      <c r="FZ304" s="3"/>
      <c r="GA304" s="3"/>
      <c r="GB304" s="3"/>
      <c r="GC304" s="3"/>
      <c r="GD304" s="3"/>
      <c r="GE304" s="3"/>
      <c r="GF304" s="3"/>
      <c r="GG304" s="3"/>
      <c r="GH304" s="3"/>
      <c r="GI304" s="3"/>
      <c r="GJ304" s="3"/>
      <c r="GK304" s="3"/>
      <c r="GL304" s="3"/>
      <c r="GM304" s="3"/>
      <c r="GN304" s="3"/>
      <c r="GO304" s="3"/>
      <c r="GP304" s="3"/>
      <c r="GQ304" s="3"/>
      <c r="GR304" s="3"/>
      <c r="GS304" s="3"/>
      <c r="GT304" s="3"/>
      <c r="GU304" s="3"/>
      <c r="GV304" s="3"/>
      <c r="GW304" s="3"/>
      <c r="GX304" s="3"/>
      <c r="GY304" s="3"/>
      <c r="GZ304" s="3"/>
      <c r="HA304" s="3"/>
      <c r="HB304" s="3"/>
      <c r="HC304" s="3"/>
      <c r="HD304" s="3"/>
      <c r="HE304" s="3"/>
      <c r="HF304" s="3"/>
      <c r="HG304" s="3"/>
      <c r="HH304" s="3"/>
      <c r="HI304" s="3"/>
      <c r="HJ304" s="3"/>
      <c r="HK304" s="3"/>
      <c r="HL304" s="3"/>
      <c r="HM304" s="3"/>
      <c r="HN304" s="3"/>
      <c r="HO304" s="3"/>
      <c r="HP304" s="3"/>
      <c r="HQ304" s="3"/>
      <c r="HR304" s="3"/>
      <c r="HS304" s="3"/>
      <c r="HT304" s="3"/>
      <c r="HU304" s="3"/>
      <c r="HV304" s="3"/>
      <c r="HW304" s="3"/>
      <c r="HX304" s="3"/>
      <c r="HY304" s="3"/>
      <c r="HZ304" s="3"/>
      <c r="IA304" s="3"/>
      <c r="IB304" s="3"/>
      <c r="IC304" s="3"/>
    </row>
    <row r="305" spans="1:237" s="3" customFormat="1" ht="13.2" x14ac:dyDescent="0.25">
      <c r="B305" s="52" t="s">
        <v>8162</v>
      </c>
      <c r="C305" s="27">
        <v>2018</v>
      </c>
      <c r="D305" s="86" t="s">
        <v>6223</v>
      </c>
      <c r="E305" s="86"/>
      <c r="F305" s="86" t="s">
        <v>6224</v>
      </c>
      <c r="G305" s="86"/>
      <c r="H305" s="86" t="s">
        <v>6225</v>
      </c>
      <c r="I305" s="86"/>
      <c r="J305" s="86" t="s">
        <v>6226</v>
      </c>
      <c r="K305" s="86"/>
      <c r="L305" s="86">
        <v>23</v>
      </c>
      <c r="M305" s="86"/>
      <c r="N305" s="86" t="s">
        <v>6227</v>
      </c>
      <c r="O305" s="86"/>
      <c r="P305" s="86" t="s">
        <v>6228</v>
      </c>
      <c r="Q305" s="86"/>
      <c r="R305" s="86" t="s">
        <v>6229</v>
      </c>
      <c r="S305" s="86"/>
      <c r="T305" s="86" t="s">
        <v>6230</v>
      </c>
      <c r="U305" s="86"/>
      <c r="V305" s="86" t="s">
        <v>6231</v>
      </c>
      <c r="W305" s="86"/>
      <c r="X305" s="86" t="s">
        <v>6232</v>
      </c>
      <c r="Y305" s="86"/>
      <c r="Z305" s="86">
        <v>527</v>
      </c>
      <c r="AA305" s="86"/>
      <c r="AB305" s="86" t="s">
        <v>6233</v>
      </c>
      <c r="AC305" s="86"/>
      <c r="AD305" s="86" t="s">
        <v>6234</v>
      </c>
      <c r="AE305" s="86"/>
      <c r="AF305" s="86" t="s">
        <v>6235</v>
      </c>
      <c r="AG305" s="86"/>
      <c r="AH305" s="86" t="s">
        <v>6236</v>
      </c>
      <c r="AI305" s="86"/>
      <c r="AJ305" s="86" t="s">
        <v>6237</v>
      </c>
      <c r="AK305" s="86"/>
      <c r="AL305" s="86" t="s">
        <v>6238</v>
      </c>
      <c r="AM305" s="86"/>
      <c r="AN305" s="86" t="s">
        <v>6239</v>
      </c>
      <c r="AO305" s="86"/>
      <c r="AP305" s="86" t="s">
        <v>6240</v>
      </c>
      <c r="AQ305" s="86"/>
      <c r="AR305" s="86" t="s">
        <v>6241</v>
      </c>
      <c r="AS305" s="86"/>
      <c r="AT305" s="86" t="s">
        <v>6242</v>
      </c>
      <c r="AU305" s="86"/>
      <c r="AV305" s="86">
        <v>29</v>
      </c>
      <c r="AW305" s="86"/>
      <c r="AX305" s="86">
        <v>45</v>
      </c>
      <c r="AY305" s="86"/>
      <c r="AZ305" s="86" t="s">
        <v>6243</v>
      </c>
      <c r="BA305" s="86"/>
      <c r="BB305" s="86" t="s">
        <v>6244</v>
      </c>
      <c r="BC305" s="86"/>
      <c r="BD305" s="86" t="s">
        <v>6245</v>
      </c>
      <c r="BE305" s="65"/>
      <c r="BF305" s="63"/>
      <c r="BG305" s="6"/>
    </row>
    <row r="306" spans="1:237" s="3" customFormat="1" ht="13.2" x14ac:dyDescent="0.25">
      <c r="B306" s="52"/>
      <c r="C306" s="27">
        <v>2019</v>
      </c>
      <c r="D306" s="86" t="s">
        <v>6246</v>
      </c>
      <c r="E306" s="86"/>
      <c r="F306" s="86" t="s">
        <v>6247</v>
      </c>
      <c r="G306" s="86"/>
      <c r="H306" s="86" t="s">
        <v>6248</v>
      </c>
      <c r="I306" s="86"/>
      <c r="J306" s="86" t="s">
        <v>6249</v>
      </c>
      <c r="K306" s="86"/>
      <c r="L306" s="86" t="s">
        <v>6250</v>
      </c>
      <c r="M306" s="86"/>
      <c r="N306" s="86" t="s">
        <v>6251</v>
      </c>
      <c r="O306" s="86"/>
      <c r="P306" s="86" t="s">
        <v>6252</v>
      </c>
      <c r="Q306" s="86"/>
      <c r="R306" s="86" t="s">
        <v>6253</v>
      </c>
      <c r="S306" s="86"/>
      <c r="T306" s="86" t="s">
        <v>6254</v>
      </c>
      <c r="U306" s="86"/>
      <c r="V306" s="86" t="s">
        <v>6255</v>
      </c>
      <c r="W306" s="86"/>
      <c r="X306" s="86" t="s">
        <v>6256</v>
      </c>
      <c r="Y306" s="86"/>
      <c r="Z306" s="86" t="s">
        <v>6257</v>
      </c>
      <c r="AA306" s="86"/>
      <c r="AB306" s="86" t="s">
        <v>6258</v>
      </c>
      <c r="AC306" s="86"/>
      <c r="AD306" s="86">
        <v>640</v>
      </c>
      <c r="AE306" s="86"/>
      <c r="AF306" s="86" t="s">
        <v>6259</v>
      </c>
      <c r="AG306" s="86"/>
      <c r="AH306" s="86" t="s">
        <v>6260</v>
      </c>
      <c r="AI306" s="86"/>
      <c r="AJ306" s="86" t="s">
        <v>6261</v>
      </c>
      <c r="AK306" s="86"/>
      <c r="AL306" s="86">
        <v>1050</v>
      </c>
      <c r="AM306" s="86"/>
      <c r="AN306" s="86" t="s">
        <v>6262</v>
      </c>
      <c r="AO306" s="86"/>
      <c r="AP306" s="86" t="s">
        <v>6263</v>
      </c>
      <c r="AQ306" s="86"/>
      <c r="AR306" s="86" t="s">
        <v>6264</v>
      </c>
      <c r="AS306" s="86"/>
      <c r="AT306" s="86">
        <v>6315</v>
      </c>
      <c r="AU306" s="86"/>
      <c r="AV306" s="86" t="s">
        <v>6265</v>
      </c>
      <c r="AW306" s="86"/>
      <c r="AX306" s="86">
        <v>6</v>
      </c>
      <c r="AY306" s="86"/>
      <c r="AZ306" s="86" t="s">
        <v>6266</v>
      </c>
      <c r="BA306" s="86"/>
      <c r="BB306" s="86">
        <v>1</v>
      </c>
      <c r="BC306" s="86"/>
      <c r="BD306" s="86" t="s">
        <v>6267</v>
      </c>
      <c r="BE306" s="65"/>
      <c r="BF306" s="63"/>
      <c r="BG306" s="6"/>
    </row>
    <row r="307" spans="1:237" s="3" customFormat="1" ht="13.2" x14ac:dyDescent="0.25">
      <c r="B307" s="52"/>
      <c r="C307" s="27">
        <v>2020</v>
      </c>
      <c r="D307" s="86" t="s">
        <v>6268</v>
      </c>
      <c r="E307" s="86"/>
      <c r="F307" s="86" t="s">
        <v>6269</v>
      </c>
      <c r="G307" s="86"/>
      <c r="H307" s="86" t="s">
        <v>6270</v>
      </c>
      <c r="I307" s="86"/>
      <c r="J307" s="86" t="s">
        <v>6271</v>
      </c>
      <c r="K307" s="86"/>
      <c r="L307" s="86" t="s">
        <v>6272</v>
      </c>
      <c r="M307" s="86"/>
      <c r="N307" s="86" t="s">
        <v>6273</v>
      </c>
      <c r="O307" s="86"/>
      <c r="P307" s="86" t="s">
        <v>6274</v>
      </c>
      <c r="Q307" s="86"/>
      <c r="R307" s="86" t="s">
        <v>6275</v>
      </c>
      <c r="S307" s="86"/>
      <c r="T307" s="86" t="s">
        <v>6276</v>
      </c>
      <c r="U307" s="86"/>
      <c r="V307" s="86" t="s">
        <v>6277</v>
      </c>
      <c r="W307" s="86"/>
      <c r="X307" s="86" t="s">
        <v>6278</v>
      </c>
      <c r="Y307" s="86"/>
      <c r="Z307" s="86" t="s">
        <v>6279</v>
      </c>
      <c r="AA307" s="86"/>
      <c r="AB307" s="86" t="s">
        <v>6280</v>
      </c>
      <c r="AC307" s="86"/>
      <c r="AD307" s="86" t="s">
        <v>6281</v>
      </c>
      <c r="AE307" s="86"/>
      <c r="AF307" s="86" t="s">
        <v>6282</v>
      </c>
      <c r="AG307" s="86"/>
      <c r="AH307" s="86" t="s">
        <v>6283</v>
      </c>
      <c r="AI307" s="86"/>
      <c r="AJ307" s="86" t="s">
        <v>6284</v>
      </c>
      <c r="AK307" s="86"/>
      <c r="AL307" s="86" t="s">
        <v>6285</v>
      </c>
      <c r="AM307" s="86"/>
      <c r="AN307" s="86" t="s">
        <v>6286</v>
      </c>
      <c r="AO307" s="86"/>
      <c r="AP307" s="86" t="s">
        <v>6287</v>
      </c>
      <c r="AQ307" s="86"/>
      <c r="AR307" s="86" t="s">
        <v>6288</v>
      </c>
      <c r="AS307" s="86"/>
      <c r="AT307" s="86" t="s">
        <v>6289</v>
      </c>
      <c r="AU307" s="86"/>
      <c r="AV307" s="86" t="s">
        <v>6290</v>
      </c>
      <c r="AW307" s="86"/>
      <c r="AX307" s="86" t="s">
        <v>6291</v>
      </c>
      <c r="AY307" s="86"/>
      <c r="AZ307" s="86" t="s">
        <v>6292</v>
      </c>
      <c r="BA307" s="86"/>
      <c r="BB307" s="86" t="s">
        <v>6293</v>
      </c>
      <c r="BC307" s="86"/>
      <c r="BD307" s="86" t="s">
        <v>6294</v>
      </c>
      <c r="BE307" s="65"/>
      <c r="BF307" s="63"/>
      <c r="BG307" s="6"/>
    </row>
    <row r="308" spans="1:237" s="6" customFormat="1" ht="13.2" x14ac:dyDescent="0.25">
      <c r="B308" s="52"/>
      <c r="C308" s="27">
        <v>2021</v>
      </c>
      <c r="D308" s="86" t="s">
        <v>6295</v>
      </c>
      <c r="E308" s="86"/>
      <c r="F308" s="86" t="s">
        <v>6296</v>
      </c>
      <c r="G308" s="86"/>
      <c r="H308" s="86" t="s">
        <v>6297</v>
      </c>
      <c r="I308" s="86"/>
      <c r="J308" s="86" t="s">
        <v>6298</v>
      </c>
      <c r="K308" s="86"/>
      <c r="L308" s="86">
        <v>7</v>
      </c>
      <c r="M308" s="86"/>
      <c r="N308" s="86" t="s">
        <v>6299</v>
      </c>
      <c r="O308" s="86"/>
      <c r="P308" s="86" t="s">
        <v>6300</v>
      </c>
      <c r="Q308" s="86"/>
      <c r="R308" s="86" t="s">
        <v>6301</v>
      </c>
      <c r="S308" s="86"/>
      <c r="T308" s="86" t="s">
        <v>6302</v>
      </c>
      <c r="U308" s="86"/>
      <c r="V308" s="86" t="s">
        <v>6303</v>
      </c>
      <c r="W308" s="86"/>
      <c r="X308" s="86" t="s">
        <v>6304</v>
      </c>
      <c r="Y308" s="86"/>
      <c r="Z308" s="86">
        <v>1</v>
      </c>
      <c r="AA308" s="86"/>
      <c r="AB308" s="86" t="s">
        <v>6305</v>
      </c>
      <c r="AC308" s="86"/>
      <c r="AD308" s="86" t="s">
        <v>6306</v>
      </c>
      <c r="AE308" s="86"/>
      <c r="AF308" s="86" t="s">
        <v>6307</v>
      </c>
      <c r="AG308" s="86"/>
      <c r="AH308" s="86" t="s">
        <v>6308</v>
      </c>
      <c r="AI308" s="86"/>
      <c r="AJ308" s="86" t="s">
        <v>6309</v>
      </c>
      <c r="AK308" s="86"/>
      <c r="AL308" s="86" t="s">
        <v>6310</v>
      </c>
      <c r="AM308" s="86"/>
      <c r="AN308" s="86" t="s">
        <v>6311</v>
      </c>
      <c r="AO308" s="86"/>
      <c r="AP308" s="86" t="s">
        <v>6312</v>
      </c>
      <c r="AQ308" s="86"/>
      <c r="AR308" s="86" t="s">
        <v>6313</v>
      </c>
      <c r="AS308" s="86"/>
      <c r="AT308" s="86" t="s">
        <v>6314</v>
      </c>
      <c r="AU308" s="86"/>
      <c r="AV308" s="86" t="s">
        <v>6315</v>
      </c>
      <c r="AW308" s="86"/>
      <c r="AX308" s="86">
        <v>3</v>
      </c>
      <c r="AY308" s="86"/>
      <c r="AZ308" s="86" t="s">
        <v>6316</v>
      </c>
      <c r="BA308" s="86"/>
      <c r="BB308" s="86" t="s">
        <v>6317</v>
      </c>
      <c r="BC308" s="86"/>
      <c r="BD308" s="86" t="s">
        <v>6318</v>
      </c>
      <c r="BE308" s="65"/>
      <c r="BF308" s="63"/>
    </row>
    <row r="309" spans="1:237" s="4" customFormat="1" ht="13.2" x14ac:dyDescent="0.25">
      <c r="A309" s="6"/>
      <c r="B309" s="52"/>
      <c r="C309" s="13">
        <v>2022</v>
      </c>
      <c r="D309" s="86">
        <v>124</v>
      </c>
      <c r="E309" s="86"/>
      <c r="F309" s="86" t="s">
        <v>6319</v>
      </c>
      <c r="G309" s="86"/>
      <c r="H309" s="86" t="s">
        <v>6320</v>
      </c>
      <c r="I309" s="86"/>
      <c r="J309" s="86" t="s">
        <v>6321</v>
      </c>
      <c r="K309" s="86"/>
      <c r="L309" s="86" t="s">
        <v>6322</v>
      </c>
      <c r="M309" s="86"/>
      <c r="N309" s="86" t="s">
        <v>6323</v>
      </c>
      <c r="O309" s="86"/>
      <c r="P309" s="86" t="s">
        <v>6324</v>
      </c>
      <c r="Q309" s="86"/>
      <c r="R309" s="86" t="s">
        <v>6325</v>
      </c>
      <c r="S309" s="86"/>
      <c r="T309" s="86" t="s">
        <v>6326</v>
      </c>
      <c r="U309" s="86"/>
      <c r="V309" s="86" t="s">
        <v>6327</v>
      </c>
      <c r="W309" s="86"/>
      <c r="X309" s="86" t="s">
        <v>6328</v>
      </c>
      <c r="Y309" s="86"/>
      <c r="Z309" s="86" t="s">
        <v>6329</v>
      </c>
      <c r="AA309" s="86"/>
      <c r="AB309" s="86" t="s">
        <v>6330</v>
      </c>
      <c r="AC309" s="86"/>
      <c r="AD309" s="86" t="s">
        <v>6331</v>
      </c>
      <c r="AE309" s="86"/>
      <c r="AF309" s="86" t="s">
        <v>6332</v>
      </c>
      <c r="AG309" s="86"/>
      <c r="AH309" s="86" t="s">
        <v>6333</v>
      </c>
      <c r="AI309" s="86"/>
      <c r="AJ309" s="86" t="s">
        <v>6334</v>
      </c>
      <c r="AK309" s="86"/>
      <c r="AL309" s="86" t="s">
        <v>6335</v>
      </c>
      <c r="AM309" s="86"/>
      <c r="AN309" s="86" t="s">
        <v>6336</v>
      </c>
      <c r="AO309" s="86"/>
      <c r="AP309" s="86" t="s">
        <v>6337</v>
      </c>
      <c r="AQ309" s="86"/>
      <c r="AR309" s="86" t="s">
        <v>6338</v>
      </c>
      <c r="AS309" s="86"/>
      <c r="AT309" s="86" t="s">
        <v>6339</v>
      </c>
      <c r="AU309" s="86"/>
      <c r="AV309" s="86" t="s">
        <v>6340</v>
      </c>
      <c r="AW309" s="86"/>
      <c r="AX309" s="86" t="s">
        <v>6341</v>
      </c>
      <c r="AY309" s="86"/>
      <c r="AZ309" s="86" t="s">
        <v>6342</v>
      </c>
      <c r="BA309" s="86"/>
      <c r="BB309" s="86" t="s">
        <v>6343</v>
      </c>
      <c r="BC309" s="86"/>
      <c r="BD309" s="86" t="s">
        <v>6344</v>
      </c>
      <c r="BE309" s="65"/>
      <c r="BF309" s="63"/>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row>
    <row r="310" spans="1:237" s="3" customFormat="1" ht="13.2" x14ac:dyDescent="0.25">
      <c r="B310" s="52" t="s">
        <v>8163</v>
      </c>
      <c r="C310" s="27">
        <v>2018</v>
      </c>
      <c r="D310" s="86">
        <v>2778</v>
      </c>
      <c r="E310" s="86"/>
      <c r="F310" s="86" t="s">
        <v>6345</v>
      </c>
      <c r="G310" s="86"/>
      <c r="H310" s="86" t="s">
        <v>6346</v>
      </c>
      <c r="I310" s="86"/>
      <c r="J310" s="86" t="s">
        <v>6347</v>
      </c>
      <c r="K310" s="86"/>
      <c r="L310" s="86" t="s">
        <v>6348</v>
      </c>
      <c r="M310" s="86"/>
      <c r="N310" s="86" t="s">
        <v>6349</v>
      </c>
      <c r="O310" s="86"/>
      <c r="P310" s="86" t="s">
        <v>6350</v>
      </c>
      <c r="Q310" s="86"/>
      <c r="R310" s="86" t="s">
        <v>6351</v>
      </c>
      <c r="S310" s="86"/>
      <c r="T310" s="86" t="s">
        <v>6352</v>
      </c>
      <c r="U310" s="86"/>
      <c r="V310" s="86" t="s">
        <v>6353</v>
      </c>
      <c r="W310" s="86"/>
      <c r="X310" s="86" t="s">
        <v>6354</v>
      </c>
      <c r="Y310" s="86"/>
      <c r="Z310" s="86" t="s">
        <v>6355</v>
      </c>
      <c r="AA310" s="86"/>
      <c r="AB310" s="86" t="s">
        <v>6356</v>
      </c>
      <c r="AC310" s="86"/>
      <c r="AD310" s="86" t="s">
        <v>6357</v>
      </c>
      <c r="AE310" s="86"/>
      <c r="AF310" s="86" t="s">
        <v>6358</v>
      </c>
      <c r="AG310" s="86"/>
      <c r="AH310" s="86" t="s">
        <v>6359</v>
      </c>
      <c r="AI310" s="86"/>
      <c r="AJ310" s="86" t="s">
        <v>6360</v>
      </c>
      <c r="AK310" s="86"/>
      <c r="AL310" s="86" t="s">
        <v>6361</v>
      </c>
      <c r="AM310" s="86"/>
      <c r="AN310" s="86" t="s">
        <v>6362</v>
      </c>
      <c r="AO310" s="86"/>
      <c r="AP310" s="86" t="s">
        <v>6363</v>
      </c>
      <c r="AQ310" s="86"/>
      <c r="AR310" s="86" t="s">
        <v>6364</v>
      </c>
      <c r="AS310" s="86"/>
      <c r="AT310" s="86" t="s">
        <v>6365</v>
      </c>
      <c r="AU310" s="86"/>
      <c r="AV310" s="86" t="s">
        <v>6366</v>
      </c>
      <c r="AW310" s="86"/>
      <c r="AX310" s="86" t="s">
        <v>6367</v>
      </c>
      <c r="AY310" s="86"/>
      <c r="AZ310" s="86" t="s">
        <v>6368</v>
      </c>
      <c r="BA310" s="86"/>
      <c r="BB310" s="86" t="s">
        <v>6369</v>
      </c>
      <c r="BC310" s="86"/>
      <c r="BD310" s="86" t="s">
        <v>6370</v>
      </c>
      <c r="BE310" s="65"/>
      <c r="BF310" s="63"/>
      <c r="BG310" s="6"/>
    </row>
    <row r="311" spans="1:237" s="3" customFormat="1" ht="13.2" x14ac:dyDescent="0.25">
      <c r="B311" s="52"/>
      <c r="C311" s="27">
        <v>2019</v>
      </c>
      <c r="D311" s="86" t="s">
        <v>6371</v>
      </c>
      <c r="E311" s="86"/>
      <c r="F311" s="86" t="s">
        <v>6372</v>
      </c>
      <c r="G311" s="86"/>
      <c r="H311" s="86" t="s">
        <v>6373</v>
      </c>
      <c r="I311" s="86"/>
      <c r="J311" s="86" t="s">
        <v>6374</v>
      </c>
      <c r="K311" s="86"/>
      <c r="L311" s="86" t="s">
        <v>6375</v>
      </c>
      <c r="M311" s="86"/>
      <c r="N311" s="86" t="s">
        <v>6376</v>
      </c>
      <c r="O311" s="86"/>
      <c r="P311" s="86" t="s">
        <v>6377</v>
      </c>
      <c r="Q311" s="86"/>
      <c r="R311" s="86" t="s">
        <v>6378</v>
      </c>
      <c r="S311" s="86"/>
      <c r="T311" s="86" t="s">
        <v>6379</v>
      </c>
      <c r="U311" s="86"/>
      <c r="V311" s="86" t="s">
        <v>6380</v>
      </c>
      <c r="W311" s="86"/>
      <c r="X311" s="86">
        <v>2000</v>
      </c>
      <c r="Y311" s="86"/>
      <c r="Z311" s="86" t="s">
        <v>6381</v>
      </c>
      <c r="AA311" s="86"/>
      <c r="AB311" s="86" t="s">
        <v>6382</v>
      </c>
      <c r="AC311" s="86"/>
      <c r="AD311" s="86" t="s">
        <v>6383</v>
      </c>
      <c r="AE311" s="86"/>
      <c r="AF311" s="86" t="s">
        <v>6384</v>
      </c>
      <c r="AG311" s="86"/>
      <c r="AH311" s="86" t="s">
        <v>6385</v>
      </c>
      <c r="AI311" s="86"/>
      <c r="AJ311" s="86" t="s">
        <v>6386</v>
      </c>
      <c r="AK311" s="86"/>
      <c r="AL311" s="86" t="s">
        <v>6387</v>
      </c>
      <c r="AM311" s="86"/>
      <c r="AN311" s="86" t="s">
        <v>6388</v>
      </c>
      <c r="AO311" s="86"/>
      <c r="AP311" s="86" t="s">
        <v>6389</v>
      </c>
      <c r="AQ311" s="86"/>
      <c r="AR311" s="86" t="s">
        <v>6390</v>
      </c>
      <c r="AS311" s="86"/>
      <c r="AT311" s="86" t="s">
        <v>6391</v>
      </c>
      <c r="AU311" s="86"/>
      <c r="AV311" s="86" t="s">
        <v>6392</v>
      </c>
      <c r="AW311" s="86"/>
      <c r="AX311" s="86" t="s">
        <v>6393</v>
      </c>
      <c r="AY311" s="86"/>
      <c r="AZ311" s="86" t="s">
        <v>6394</v>
      </c>
      <c r="BA311" s="86"/>
      <c r="BB311" s="86" t="s">
        <v>6395</v>
      </c>
      <c r="BC311" s="86"/>
      <c r="BD311" s="86" t="s">
        <v>6396</v>
      </c>
      <c r="BE311" s="65"/>
      <c r="BF311" s="63"/>
      <c r="BG311" s="6"/>
    </row>
    <row r="312" spans="1:237" s="6" customFormat="1" ht="13.2" x14ac:dyDescent="0.25">
      <c r="B312" s="52"/>
      <c r="C312" s="27">
        <v>2021</v>
      </c>
      <c r="D312" s="86" t="s">
        <v>6397</v>
      </c>
      <c r="E312" s="86"/>
      <c r="F312" s="86" t="s">
        <v>6398</v>
      </c>
      <c r="G312" s="86"/>
      <c r="H312" s="86" t="s">
        <v>6399</v>
      </c>
      <c r="I312" s="86"/>
      <c r="J312" s="86" t="s">
        <v>6400</v>
      </c>
      <c r="K312" s="86"/>
      <c r="L312" s="86" t="s">
        <v>6401</v>
      </c>
      <c r="M312" s="86"/>
      <c r="N312" s="86" t="s">
        <v>6402</v>
      </c>
      <c r="O312" s="86"/>
      <c r="P312" s="86" t="s">
        <v>6403</v>
      </c>
      <c r="Q312" s="86"/>
      <c r="R312" s="86" t="s">
        <v>6404</v>
      </c>
      <c r="S312" s="86"/>
      <c r="T312" s="86" t="s">
        <v>6405</v>
      </c>
      <c r="U312" s="86"/>
      <c r="V312" s="86" t="s">
        <v>6406</v>
      </c>
      <c r="W312" s="86"/>
      <c r="X312" s="86" t="s">
        <v>6407</v>
      </c>
      <c r="Y312" s="86"/>
      <c r="Z312" s="86" t="s">
        <v>6408</v>
      </c>
      <c r="AA312" s="86"/>
      <c r="AB312" s="86" t="s">
        <v>6409</v>
      </c>
      <c r="AC312" s="86"/>
      <c r="AD312" s="86" t="s">
        <v>6410</v>
      </c>
      <c r="AE312" s="86"/>
      <c r="AF312" s="86" t="s">
        <v>6411</v>
      </c>
      <c r="AG312" s="86"/>
      <c r="AH312" s="86" t="s">
        <v>6412</v>
      </c>
      <c r="AI312" s="86"/>
      <c r="AJ312" s="86" t="s">
        <v>6413</v>
      </c>
      <c r="AK312" s="86"/>
      <c r="AL312" s="86" t="s">
        <v>6414</v>
      </c>
      <c r="AM312" s="86"/>
      <c r="AN312" s="86" t="s">
        <v>6415</v>
      </c>
      <c r="AO312" s="86"/>
      <c r="AP312" s="86" t="s">
        <v>6416</v>
      </c>
      <c r="AQ312" s="86"/>
      <c r="AR312" s="86" t="s">
        <v>6417</v>
      </c>
      <c r="AS312" s="86"/>
      <c r="AT312" s="86" t="s">
        <v>6418</v>
      </c>
      <c r="AU312" s="86"/>
      <c r="AV312" s="86" t="s">
        <v>6419</v>
      </c>
      <c r="AW312" s="86"/>
      <c r="AX312" s="86" t="s">
        <v>6420</v>
      </c>
      <c r="AY312" s="86"/>
      <c r="AZ312" s="86" t="s">
        <v>6421</v>
      </c>
      <c r="BA312" s="86"/>
      <c r="BB312" s="86" t="s">
        <v>6422</v>
      </c>
      <c r="BC312" s="86"/>
      <c r="BD312" s="86" t="s">
        <v>6423</v>
      </c>
      <c r="BE312" s="65"/>
      <c r="BF312" s="63"/>
    </row>
    <row r="313" spans="1:237" s="4" customFormat="1" ht="13.2" x14ac:dyDescent="0.25">
      <c r="A313" s="6"/>
      <c r="B313" s="52"/>
      <c r="C313" s="13">
        <v>2022</v>
      </c>
      <c r="D313" s="86" t="s">
        <v>6424</v>
      </c>
      <c r="E313" s="86"/>
      <c r="F313" s="86" t="s">
        <v>6425</v>
      </c>
      <c r="G313" s="86"/>
      <c r="H313" s="86" t="s">
        <v>6426</v>
      </c>
      <c r="I313" s="86"/>
      <c r="J313" s="86" t="s">
        <v>6427</v>
      </c>
      <c r="K313" s="86"/>
      <c r="L313" s="86" t="s">
        <v>6428</v>
      </c>
      <c r="M313" s="86"/>
      <c r="N313" s="86" t="s">
        <v>6429</v>
      </c>
      <c r="O313" s="86"/>
      <c r="P313" s="86" t="s">
        <v>6430</v>
      </c>
      <c r="Q313" s="86"/>
      <c r="R313" s="86" t="s">
        <v>6431</v>
      </c>
      <c r="S313" s="86"/>
      <c r="T313" s="86" t="s">
        <v>6432</v>
      </c>
      <c r="U313" s="86"/>
      <c r="V313" s="86" t="s">
        <v>6433</v>
      </c>
      <c r="W313" s="86"/>
      <c r="X313" s="86" t="s">
        <v>6434</v>
      </c>
      <c r="Y313" s="86"/>
      <c r="Z313" s="86" t="s">
        <v>6435</v>
      </c>
      <c r="AA313" s="86"/>
      <c r="AB313" s="86" t="s">
        <v>6436</v>
      </c>
      <c r="AC313" s="86"/>
      <c r="AD313" s="86" t="s">
        <v>6437</v>
      </c>
      <c r="AE313" s="86"/>
      <c r="AF313" s="86" t="s">
        <v>6438</v>
      </c>
      <c r="AG313" s="86"/>
      <c r="AH313" s="86" t="s">
        <v>6439</v>
      </c>
      <c r="AI313" s="86"/>
      <c r="AJ313" s="86" t="s">
        <v>6440</v>
      </c>
      <c r="AK313" s="86"/>
      <c r="AL313" s="86" t="s">
        <v>6441</v>
      </c>
      <c r="AM313" s="86"/>
      <c r="AN313" s="86" t="s">
        <v>6442</v>
      </c>
      <c r="AO313" s="86"/>
      <c r="AP313" s="86" t="s">
        <v>6443</v>
      </c>
      <c r="AQ313" s="86"/>
      <c r="AR313" s="86" t="s">
        <v>6444</v>
      </c>
      <c r="AS313" s="86"/>
      <c r="AT313" s="86" t="s">
        <v>6445</v>
      </c>
      <c r="AU313" s="86"/>
      <c r="AV313" s="86" t="s">
        <v>6446</v>
      </c>
      <c r="AW313" s="86"/>
      <c r="AX313" s="86" t="s">
        <v>6447</v>
      </c>
      <c r="AY313" s="86"/>
      <c r="AZ313" s="86" t="s">
        <v>6448</v>
      </c>
      <c r="BA313" s="86"/>
      <c r="BB313" s="86" t="s">
        <v>6449</v>
      </c>
      <c r="BC313" s="86"/>
      <c r="BD313" s="86" t="s">
        <v>6450</v>
      </c>
      <c r="BE313" s="65"/>
      <c r="BF313" s="63"/>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row>
    <row r="314" spans="1:237" customFormat="1" ht="13.2" x14ac:dyDescent="0.25">
      <c r="B314" s="52" t="s">
        <v>8164</v>
      </c>
      <c r="C314" s="27">
        <v>2018</v>
      </c>
      <c r="D314" s="86" t="s">
        <v>6451</v>
      </c>
      <c r="E314" s="86"/>
      <c r="F314" s="86" t="s">
        <v>6452</v>
      </c>
      <c r="G314" s="86"/>
      <c r="H314" s="86" t="s">
        <v>6453</v>
      </c>
      <c r="I314" s="86"/>
      <c r="J314" s="86" t="s">
        <v>6454</v>
      </c>
      <c r="K314" s="86"/>
      <c r="L314" s="86" t="s">
        <v>6455</v>
      </c>
      <c r="M314" s="105"/>
      <c r="N314" s="86" t="s">
        <v>6456</v>
      </c>
      <c r="O314" s="86"/>
      <c r="P314" s="86" t="s">
        <v>6457</v>
      </c>
      <c r="Q314" s="86"/>
      <c r="R314" s="86" t="s">
        <v>6458</v>
      </c>
      <c r="S314" s="86"/>
      <c r="T314" s="86" t="s">
        <v>6459</v>
      </c>
      <c r="U314" s="86"/>
      <c r="V314" s="86" t="s">
        <v>6460</v>
      </c>
      <c r="W314" s="86"/>
      <c r="X314" s="86" t="s">
        <v>6461</v>
      </c>
      <c r="Y314" s="86"/>
      <c r="Z314" s="86" t="s">
        <v>6462</v>
      </c>
      <c r="AA314" s="86"/>
      <c r="AB314" s="86" t="s">
        <v>6463</v>
      </c>
      <c r="AC314" s="86"/>
      <c r="AD314" s="86" t="s">
        <v>6464</v>
      </c>
      <c r="AE314" s="86"/>
      <c r="AF314" s="86" t="s">
        <v>6465</v>
      </c>
      <c r="AG314" s="86"/>
      <c r="AH314" s="86" t="s">
        <v>6466</v>
      </c>
      <c r="AI314" s="86"/>
      <c r="AJ314" s="86" t="s">
        <v>6467</v>
      </c>
      <c r="AK314" s="86"/>
      <c r="AL314" s="86" t="s">
        <v>6468</v>
      </c>
      <c r="AM314" s="86"/>
      <c r="AN314" s="86" t="s">
        <v>6469</v>
      </c>
      <c r="AO314" s="86"/>
      <c r="AP314" s="86" t="s">
        <v>6470</v>
      </c>
      <c r="AQ314" s="86"/>
      <c r="AR314" s="86" t="s">
        <v>6471</v>
      </c>
      <c r="AS314" s="86"/>
      <c r="AT314" s="86" t="s">
        <v>6472</v>
      </c>
      <c r="AU314" s="86"/>
      <c r="AV314" s="86" t="s">
        <v>6473</v>
      </c>
      <c r="AW314" s="86"/>
      <c r="AX314" s="86" t="s">
        <v>6474</v>
      </c>
      <c r="AY314" s="86"/>
      <c r="AZ314" s="86" t="s">
        <v>6475</v>
      </c>
      <c r="BA314" s="86"/>
      <c r="BB314" s="86" t="s">
        <v>6476</v>
      </c>
      <c r="BC314" s="86"/>
      <c r="BD314" s="86" t="s">
        <v>6477</v>
      </c>
      <c r="BE314" s="65"/>
      <c r="BF314" s="63"/>
      <c r="BG314" s="6"/>
    </row>
    <row r="315" spans="1:237" customFormat="1" ht="13.2" x14ac:dyDescent="0.25">
      <c r="B315" s="52"/>
      <c r="C315" s="27">
        <v>2019</v>
      </c>
      <c r="D315" s="86" t="s">
        <v>6478</v>
      </c>
      <c r="E315" s="86"/>
      <c r="F315" s="86" t="s">
        <v>6479</v>
      </c>
      <c r="G315" s="86"/>
      <c r="H315" s="86" t="s">
        <v>6480</v>
      </c>
      <c r="I315" s="86"/>
      <c r="J315" s="86" t="s">
        <v>6481</v>
      </c>
      <c r="K315" s="86"/>
      <c r="L315" s="86" t="s">
        <v>6482</v>
      </c>
      <c r="M315" s="86"/>
      <c r="N315" s="86" t="s">
        <v>6483</v>
      </c>
      <c r="O315" s="99" t="s">
        <v>6484</v>
      </c>
      <c r="P315" s="86" t="s">
        <v>6485</v>
      </c>
      <c r="Q315" s="86"/>
      <c r="R315" s="86" t="s">
        <v>6486</v>
      </c>
      <c r="S315" s="86"/>
      <c r="T315" s="86" t="s">
        <v>6487</v>
      </c>
      <c r="U315" s="86"/>
      <c r="V315" s="86" t="s">
        <v>6488</v>
      </c>
      <c r="W315" s="86"/>
      <c r="X315" s="86" t="s">
        <v>6489</v>
      </c>
      <c r="Y315" s="86"/>
      <c r="Z315" s="86" t="s">
        <v>6490</v>
      </c>
      <c r="AA315" s="86"/>
      <c r="AB315" s="86" t="s">
        <v>6491</v>
      </c>
      <c r="AC315" s="86"/>
      <c r="AD315" s="86" t="s">
        <v>6492</v>
      </c>
      <c r="AE315" s="86"/>
      <c r="AF315" s="86" t="s">
        <v>6493</v>
      </c>
      <c r="AG315" s="86"/>
      <c r="AH315" s="86" t="s">
        <v>6494</v>
      </c>
      <c r="AI315" s="86"/>
      <c r="AJ315" s="86" t="s">
        <v>6495</v>
      </c>
      <c r="AK315" s="86"/>
      <c r="AL315" s="86" t="s">
        <v>6496</v>
      </c>
      <c r="AM315" s="86"/>
      <c r="AN315" s="86" t="s">
        <v>6497</v>
      </c>
      <c r="AO315" s="86"/>
      <c r="AP315" s="86" t="s">
        <v>6498</v>
      </c>
      <c r="AQ315" s="86"/>
      <c r="AR315" s="86" t="s">
        <v>6499</v>
      </c>
      <c r="AS315" s="86"/>
      <c r="AT315" s="86" t="s">
        <v>6500</v>
      </c>
      <c r="AU315" s="86"/>
      <c r="AV315" s="86" t="s">
        <v>6501</v>
      </c>
      <c r="AW315" s="86"/>
      <c r="AX315" s="86" t="s">
        <v>6502</v>
      </c>
      <c r="AY315" s="86"/>
      <c r="AZ315" s="86" t="s">
        <v>6503</v>
      </c>
      <c r="BA315" s="86"/>
      <c r="BB315" s="86" t="s">
        <v>6504</v>
      </c>
      <c r="BC315" s="86"/>
      <c r="BD315" s="86" t="s">
        <v>6505</v>
      </c>
      <c r="BE315" s="65"/>
      <c r="BF315" s="63"/>
      <c r="BG315" s="6"/>
    </row>
    <row r="316" spans="1:237" customFormat="1" ht="13.2" x14ac:dyDescent="0.25">
      <c r="B316" s="52"/>
      <c r="C316" s="27">
        <v>2020</v>
      </c>
      <c r="D316" s="86" t="s">
        <v>6506</v>
      </c>
      <c r="E316" s="86"/>
      <c r="F316" s="86" t="s">
        <v>6507</v>
      </c>
      <c r="G316" s="86"/>
      <c r="H316" s="86" t="s">
        <v>6508</v>
      </c>
      <c r="I316" s="86"/>
      <c r="J316" s="86" t="s">
        <v>6509</v>
      </c>
      <c r="K316" s="86"/>
      <c r="L316" s="86" t="s">
        <v>6510</v>
      </c>
      <c r="M316" s="86"/>
      <c r="N316" s="86">
        <v>3</v>
      </c>
      <c r="O316" s="86"/>
      <c r="P316" s="86" t="s">
        <v>6511</v>
      </c>
      <c r="Q316" s="86"/>
      <c r="R316" s="86" t="s">
        <v>6512</v>
      </c>
      <c r="S316" s="86"/>
      <c r="T316" s="86" t="s">
        <v>6513</v>
      </c>
      <c r="U316" s="86"/>
      <c r="V316" s="86" t="s">
        <v>6514</v>
      </c>
      <c r="W316" s="86"/>
      <c r="X316" s="86" t="s">
        <v>6515</v>
      </c>
      <c r="Y316" s="86"/>
      <c r="Z316" s="86" t="s">
        <v>6516</v>
      </c>
      <c r="AA316" s="86"/>
      <c r="AB316" s="86" t="s">
        <v>6517</v>
      </c>
      <c r="AC316" s="86"/>
      <c r="AD316" s="86" t="s">
        <v>6518</v>
      </c>
      <c r="AE316" s="86"/>
      <c r="AF316" s="86" t="s">
        <v>6519</v>
      </c>
      <c r="AG316" s="86"/>
      <c r="AH316" s="86" t="s">
        <v>6520</v>
      </c>
      <c r="AI316" s="86"/>
      <c r="AJ316" s="86" t="s">
        <v>6521</v>
      </c>
      <c r="AK316" s="86"/>
      <c r="AL316" s="86" t="s">
        <v>6522</v>
      </c>
      <c r="AM316" s="86"/>
      <c r="AN316" s="86" t="s">
        <v>6523</v>
      </c>
      <c r="AO316" s="86"/>
      <c r="AP316" s="86" t="s">
        <v>6524</v>
      </c>
      <c r="AQ316" s="86"/>
      <c r="AR316" s="86" t="s">
        <v>6525</v>
      </c>
      <c r="AS316" s="86"/>
      <c r="AT316" s="86" t="s">
        <v>6526</v>
      </c>
      <c r="AU316" s="86"/>
      <c r="AV316" s="86" t="s">
        <v>6527</v>
      </c>
      <c r="AW316" s="86"/>
      <c r="AX316" s="86" t="s">
        <v>6528</v>
      </c>
      <c r="AY316" s="86"/>
      <c r="AZ316" s="86" t="s">
        <v>6529</v>
      </c>
      <c r="BA316" s="86"/>
      <c r="BB316" s="86" t="s">
        <v>6530</v>
      </c>
      <c r="BC316" s="86"/>
      <c r="BD316" s="86" t="s">
        <v>6531</v>
      </c>
      <c r="BE316" s="65"/>
      <c r="BF316" s="63"/>
      <c r="BG316" s="6"/>
    </row>
    <row r="317" spans="1:237" s="6" customFormat="1" ht="13.2" x14ac:dyDescent="0.25">
      <c r="B317" s="52"/>
      <c r="C317" s="27">
        <v>2021</v>
      </c>
      <c r="D317" s="86" t="s">
        <v>6532</v>
      </c>
      <c r="E317" s="86"/>
      <c r="F317" s="86" t="s">
        <v>6533</v>
      </c>
      <c r="G317" s="86"/>
      <c r="H317" s="86" t="s">
        <v>6534</v>
      </c>
      <c r="I317" s="86"/>
      <c r="J317" s="86" t="s">
        <v>6535</v>
      </c>
      <c r="K317" s="86"/>
      <c r="L317" s="86" t="s">
        <v>6536</v>
      </c>
      <c r="M317" s="86"/>
      <c r="N317" s="86">
        <v>57</v>
      </c>
      <c r="O317" s="86"/>
      <c r="P317" s="86" t="s">
        <v>6537</v>
      </c>
      <c r="Q317" s="86"/>
      <c r="R317" s="86" t="s">
        <v>6538</v>
      </c>
      <c r="S317" s="86"/>
      <c r="T317" s="86" t="s">
        <v>6539</v>
      </c>
      <c r="U317" s="86"/>
      <c r="V317" s="86" t="s">
        <v>6540</v>
      </c>
      <c r="W317" s="86"/>
      <c r="X317" s="86" t="s">
        <v>6541</v>
      </c>
      <c r="Y317" s="86"/>
      <c r="Z317" s="86" t="s">
        <v>6542</v>
      </c>
      <c r="AA317" s="86"/>
      <c r="AB317" s="86" t="s">
        <v>6543</v>
      </c>
      <c r="AC317" s="86"/>
      <c r="AD317" s="86" t="s">
        <v>6544</v>
      </c>
      <c r="AE317" s="86"/>
      <c r="AF317" s="86" t="s">
        <v>6545</v>
      </c>
      <c r="AG317" s="86"/>
      <c r="AH317" s="86" t="s">
        <v>6546</v>
      </c>
      <c r="AI317" s="86"/>
      <c r="AJ317" s="86" t="s">
        <v>6547</v>
      </c>
      <c r="AK317" s="86"/>
      <c r="AL317" s="86" t="s">
        <v>6548</v>
      </c>
      <c r="AM317" s="86"/>
      <c r="AN317" s="86" t="s">
        <v>6549</v>
      </c>
      <c r="AO317" s="86"/>
      <c r="AP317" s="86" t="s">
        <v>6550</v>
      </c>
      <c r="AQ317" s="86"/>
      <c r="AR317" s="86" t="s">
        <v>6551</v>
      </c>
      <c r="AS317" s="86"/>
      <c r="AT317" s="86" t="s">
        <v>6552</v>
      </c>
      <c r="AU317" s="86"/>
      <c r="AV317" s="86" t="s">
        <v>6553</v>
      </c>
      <c r="AW317" s="86"/>
      <c r="AX317" s="86" t="s">
        <v>6554</v>
      </c>
      <c r="AY317" s="86"/>
      <c r="AZ317" s="86">
        <v>6</v>
      </c>
      <c r="BA317" s="86"/>
      <c r="BB317" s="86" t="s">
        <v>6555</v>
      </c>
      <c r="BC317" s="86"/>
      <c r="BD317" s="86" t="s">
        <v>6556</v>
      </c>
      <c r="BE317" s="65"/>
      <c r="BF317" s="63"/>
    </row>
    <row r="318" spans="1:237" s="4" customFormat="1" ht="13.2" x14ac:dyDescent="0.25">
      <c r="A318" s="6"/>
      <c r="B318" s="52"/>
      <c r="C318" s="13">
        <v>2022</v>
      </c>
      <c r="D318" s="86" t="s">
        <v>6557</v>
      </c>
      <c r="E318" s="86"/>
      <c r="F318" s="86" t="s">
        <v>6558</v>
      </c>
      <c r="G318" s="86"/>
      <c r="H318" s="86" t="s">
        <v>6559</v>
      </c>
      <c r="I318" s="86"/>
      <c r="J318" s="86" t="s">
        <v>6560</v>
      </c>
      <c r="K318" s="86"/>
      <c r="L318" s="86" t="s">
        <v>6561</v>
      </c>
      <c r="M318" s="86"/>
      <c r="N318" s="86" t="s">
        <v>6562</v>
      </c>
      <c r="O318" s="86"/>
      <c r="P318" s="86" t="s">
        <v>6563</v>
      </c>
      <c r="Q318" s="86"/>
      <c r="R318" s="86" t="s">
        <v>6564</v>
      </c>
      <c r="S318" s="86"/>
      <c r="T318" s="86" t="s">
        <v>6565</v>
      </c>
      <c r="U318" s="86"/>
      <c r="V318" s="86" t="s">
        <v>6566</v>
      </c>
      <c r="W318" s="86"/>
      <c r="X318" s="86" t="s">
        <v>6567</v>
      </c>
      <c r="Y318" s="86"/>
      <c r="Z318" s="86" t="s">
        <v>6568</v>
      </c>
      <c r="AA318" s="86"/>
      <c r="AB318" s="86" t="s">
        <v>6569</v>
      </c>
      <c r="AC318" s="86"/>
      <c r="AD318" s="86" t="s">
        <v>6570</v>
      </c>
      <c r="AE318" s="86"/>
      <c r="AF318" s="86" t="s">
        <v>6571</v>
      </c>
      <c r="AG318" s="86"/>
      <c r="AH318" s="86" t="s">
        <v>6572</v>
      </c>
      <c r="AI318" s="86"/>
      <c r="AJ318" s="86" t="s">
        <v>6573</v>
      </c>
      <c r="AK318" s="86"/>
      <c r="AL318" s="86" t="s">
        <v>6574</v>
      </c>
      <c r="AM318" s="86"/>
      <c r="AN318" s="86" t="s">
        <v>6575</v>
      </c>
      <c r="AO318" s="86"/>
      <c r="AP318" s="86" t="s">
        <v>6576</v>
      </c>
      <c r="AQ318" s="86"/>
      <c r="AR318" s="86" t="s">
        <v>6577</v>
      </c>
      <c r="AS318" s="86"/>
      <c r="AT318" s="86" t="s">
        <v>6578</v>
      </c>
      <c r="AU318" s="86"/>
      <c r="AV318" s="86" t="s">
        <v>6579</v>
      </c>
      <c r="AW318" s="86"/>
      <c r="AX318" s="86" t="s">
        <v>6580</v>
      </c>
      <c r="AY318" s="86"/>
      <c r="AZ318" s="86" t="s">
        <v>6581</v>
      </c>
      <c r="BA318" s="86"/>
      <c r="BB318" s="86" t="s">
        <v>6582</v>
      </c>
      <c r="BC318" s="86"/>
      <c r="BD318" s="86" t="s">
        <v>6583</v>
      </c>
      <c r="BE318" s="65"/>
      <c r="BF318" s="63"/>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row>
    <row r="319" spans="1:237" s="3" customFormat="1" ht="21" x14ac:dyDescent="0.25">
      <c r="B319" s="53" t="s">
        <v>8165</v>
      </c>
      <c r="C319" s="27">
        <v>2018</v>
      </c>
      <c r="D319" s="86" t="s">
        <v>6584</v>
      </c>
      <c r="E319" s="86"/>
      <c r="F319" s="86" t="s">
        <v>6585</v>
      </c>
      <c r="G319" s="86"/>
      <c r="H319" s="86" t="s">
        <v>6586</v>
      </c>
      <c r="I319" s="86"/>
      <c r="J319" s="86" t="s">
        <v>6587</v>
      </c>
      <c r="K319" s="86"/>
      <c r="L319" s="86">
        <v>12</v>
      </c>
      <c r="M319" s="86"/>
      <c r="N319" s="86" t="s">
        <v>6588</v>
      </c>
      <c r="O319" s="86"/>
      <c r="P319" s="86" t="s">
        <v>6589</v>
      </c>
      <c r="Q319" s="86"/>
      <c r="R319" s="86" t="s">
        <v>6590</v>
      </c>
      <c r="S319" s="86"/>
      <c r="T319" s="86" t="s">
        <v>6591</v>
      </c>
      <c r="U319" s="86"/>
      <c r="V319" s="86" t="s">
        <v>6592</v>
      </c>
      <c r="W319" s="86"/>
      <c r="X319" s="86" t="s">
        <v>6593</v>
      </c>
      <c r="Y319" s="86"/>
      <c r="Z319" s="86" t="s">
        <v>6594</v>
      </c>
      <c r="AA319" s="86"/>
      <c r="AB319" s="86" t="s">
        <v>6595</v>
      </c>
      <c r="AC319" s="86"/>
      <c r="AD319" s="86" t="s">
        <v>6596</v>
      </c>
      <c r="AE319" s="86"/>
      <c r="AF319" s="86" t="s">
        <v>6597</v>
      </c>
      <c r="AG319" s="86"/>
      <c r="AH319" s="86" t="s">
        <v>6598</v>
      </c>
      <c r="AI319" s="86"/>
      <c r="AJ319" s="86" t="s">
        <v>6599</v>
      </c>
      <c r="AK319" s="86"/>
      <c r="AL319" s="86" t="s">
        <v>6600</v>
      </c>
      <c r="AM319" s="86"/>
      <c r="AN319" s="86" t="s">
        <v>6601</v>
      </c>
      <c r="AO319" s="86"/>
      <c r="AP319" s="86">
        <v>10</v>
      </c>
      <c r="AQ319" s="86"/>
      <c r="AR319" s="86" t="s">
        <v>6602</v>
      </c>
      <c r="AS319" s="86"/>
      <c r="AT319" s="86" t="s">
        <v>6603</v>
      </c>
      <c r="AU319" s="86"/>
      <c r="AV319" s="86" t="s">
        <v>6604</v>
      </c>
      <c r="AW319" s="86"/>
      <c r="AX319" s="86" t="s">
        <v>6605</v>
      </c>
      <c r="AY319" s="86"/>
      <c r="AZ319" s="86" t="s">
        <v>6606</v>
      </c>
      <c r="BA319" s="86"/>
      <c r="BB319" s="86" t="s">
        <v>6607</v>
      </c>
      <c r="BC319" s="86"/>
      <c r="BD319" s="86" t="s">
        <v>6608</v>
      </c>
      <c r="BE319" s="65"/>
      <c r="BF319" s="63"/>
      <c r="BG319" s="6"/>
    </row>
    <row r="320" spans="1:237" s="3" customFormat="1" ht="13.2" x14ac:dyDescent="0.25">
      <c r="B320" s="47" t="s">
        <v>8082</v>
      </c>
      <c r="C320" s="5">
        <v>2018</v>
      </c>
      <c r="D320" s="90">
        <f>SUBTOTAL(9,D227,D232,D237,D242,D247,D248,D260,D265,D270,D278,D282,D286,D291,D296,D298,D305,D310,D314,D319)</f>
        <v>23416</v>
      </c>
      <c r="E320" s="90"/>
      <c r="F320" s="90">
        <f>SUBTOTAL(9,F227,F232,F237,F242,F247,F248,F260,F265,F270,F278,F282,F286,F291,F296,F298,F305,F310,F314,F319)</f>
        <v>0</v>
      </c>
      <c r="G320" s="90"/>
      <c r="H320" s="90">
        <f>SUBTOTAL(9,H227,H232,H237,H242,H247,H248,H260,H265,H270,H278,H282,H286,H291,H296,H298,H305,H310,H314,H319)</f>
        <v>0</v>
      </c>
      <c r="I320" s="90"/>
      <c r="J320" s="90">
        <f>SUBTOTAL(9,J227,J232,J237,J242,J247,J248,J260,J265,J270,J278,J282,J286,J291,J296,J298,J305,J310,J314,J319)</f>
        <v>0</v>
      </c>
      <c r="K320" s="90"/>
      <c r="L320" s="90">
        <f>SUBTOTAL(9,L227,L232,L237,L242,L247,L248,L260,L265,L270,L278,L282,L286,L291,L296,L298,L305,L310,L314,L319)</f>
        <v>61</v>
      </c>
      <c r="M320" s="90"/>
      <c r="N320" s="90">
        <f>SUBTOTAL(9,N227,N232,N237,N242,N247,N248,N260,N265,N270,N278,N282,N286,N291,N296,N298,N305,N310,N314,N319)</f>
        <v>125</v>
      </c>
      <c r="O320" s="90"/>
      <c r="P320" s="90">
        <f>SUBTOTAL(9,P227,P232,P237,P242,P247,P248,P260,P265,P270,P278,P282,P286,P291,P296,P298,P305,P310,P314,P319)</f>
        <v>0</v>
      </c>
      <c r="Q320" s="90"/>
      <c r="R320" s="90">
        <f>SUBTOTAL(9,R227,R232,R237,R242,R247,R248,R260,R265,R270,R278,R282,R286,R291,R296,R298,R305,R310,R314,R319)</f>
        <v>0</v>
      </c>
      <c r="S320" s="90"/>
      <c r="T320" s="90">
        <f>SUBTOTAL(9,T227,T232,T237,T242,T247,T248,T260,T265,T270,T278,T282,T286,T291,T296,T298,T305,T310,T314,T319)</f>
        <v>0</v>
      </c>
      <c r="U320" s="90"/>
      <c r="V320" s="90">
        <f>SUBTOTAL(9,V227,V232,V237,V242,V247,V248,V260,V265,V270,V278,V282,V286,V291,V296,V298,V305,V310,V314,V319)</f>
        <v>0</v>
      </c>
      <c r="W320" s="90"/>
      <c r="X320" s="90">
        <f>SUBTOTAL(9,X227,X232,X237,X242,X247,X248,X260,X265,X270,X278,X282,X286,X291,X296,X298,X305,X310,X314,X319)</f>
        <v>0</v>
      </c>
      <c r="Y320" s="90"/>
      <c r="Z320" s="90">
        <f>SUBTOTAL(9,Z227,Z232,Z237,Z242,Z247,Z248,Z260,Z265,Z270,Z278,Z282,Z286,Z291,Z296,Z298,Z305,Z310,Z314,Z319)</f>
        <v>2287</v>
      </c>
      <c r="AA320" s="90"/>
      <c r="AB320" s="90">
        <f>SUBTOTAL(9,AB227,AB232,AB237,AB242,AB247,AB248,AB260,AB265,AB270,AB278,AB282,AB286,AB291,AB296,AB298,AB305,AB310,AB314,AB319)</f>
        <v>0</v>
      </c>
      <c r="AC320" s="90"/>
      <c r="AD320" s="90">
        <f>SUBTOTAL(9,AD227,AD232,AD237,AD242,AD247,AD248,AD260,AD265,AD270,AD278,AD282,AD286,AD291,AD296,AD298,AD305,AD310,AD314,AD319)</f>
        <v>7</v>
      </c>
      <c r="AE320" s="90"/>
      <c r="AF320" s="90">
        <f>SUBTOTAL(9,AF227,AF232,AF237,AF242,AF247,AF248,AF260,AF265,AF270,AF278,AF282,AF286,AF291,AF296,AF298,AF305,AF310,AF314,AF319)</f>
        <v>0</v>
      </c>
      <c r="AG320" s="90"/>
      <c r="AH320" s="90">
        <f>SUBTOTAL(9,AH227,AH232,AH237,AH242,AH247,AH248,AH260,AH265,AH270,AH278,AH282,AH286,AH291,AH296,AH298,AH305,AH310,AH314,AH319)</f>
        <v>0</v>
      </c>
      <c r="AI320" s="90"/>
      <c r="AJ320" s="90">
        <f>SUBTOTAL(9,AJ227,AJ232,AJ237,AJ242,AJ247,AJ248,AJ260,AJ265,AJ270,AJ278,AJ282,AJ286,AJ291,AJ296,AJ298,AJ305,AJ310,AJ314,AJ319)</f>
        <v>0</v>
      </c>
      <c r="AK320" s="90"/>
      <c r="AL320" s="90">
        <f>SUBTOTAL(9,AL227,AL232,AL237,AL242,AL247,AL248,AL260,AL265,AL270,AL278,AL282,AL286,AL291,AL296,AL298,AL305,AL310,AL314,AL319)</f>
        <v>142</v>
      </c>
      <c r="AM320" s="90"/>
      <c r="AN320" s="90">
        <f>SUBTOTAL(9,AN227,AN232,AN237,AN242,AN247,AN248,AN260,AN265,AN270,AN278,AN282,AN286,AN291,AN296,AN298,AN305,AN310,AN314,AN319)</f>
        <v>2520</v>
      </c>
      <c r="AO320" s="90"/>
      <c r="AP320" s="90">
        <f>SUBTOTAL(9,AP227,AP232,AP237,AP242,AP247,AP248,AP260,AP265,AP270,AP278,AP282,AP286,AP291,AP296,AP298,AP305,AP310,AP314,AP319)</f>
        <v>8837</v>
      </c>
      <c r="AQ320" s="90"/>
      <c r="AR320" s="90">
        <f>SUBTOTAL(9,AR227,AR232,AR237,AR242,AR247,AR248,AR260,AR265,AR270,AR278,AR282,AR286,AR291,AR296,AR298,AR305,AR310,AR314,AR319)</f>
        <v>0</v>
      </c>
      <c r="AS320" s="90"/>
      <c r="AT320" s="90">
        <f>SUBTOTAL(9,AT227,AT232,AT237,AT242,AT247,AT248,AT260,AT265,AT270,AT278,AT282,AT286,AT291,AT296,AT298,AT305,AT310,AT314,AT319)</f>
        <v>10970</v>
      </c>
      <c r="AU320" s="90"/>
      <c r="AV320" s="90">
        <f>SUBTOTAL(9,AV227,AV232,AV237,AV242,AV247,AV248,AV260,AV265,AV270,AV278,AV282,AV286,AV291,AV296,AV298,AV305,AV310,AV314,AV319)</f>
        <v>29</v>
      </c>
      <c r="AW320" s="90"/>
      <c r="AX320" s="90">
        <f>SUBTOTAL(9,AX227,AX232,AX237,AX242,AX247,AX248,AX260,AX265,AX270,AX278,AX282,AX286,AX291,AX296,AX298,AX305,AX310,AX314,AX319)</f>
        <v>69</v>
      </c>
      <c r="AY320" s="90"/>
      <c r="AZ320" s="90">
        <f>SUBTOTAL(9,AZ227,AZ232,AZ237,AZ242,AZ247,AZ248,AZ260,AZ265,AZ270,AZ278,AZ282,AZ286,AZ291,AZ296,AZ298,AZ305,AZ310,AZ314,AZ319)</f>
        <v>92</v>
      </c>
      <c r="BA320" s="90"/>
      <c r="BB320" s="90">
        <f>SUBTOTAL(9,BB227,BB232,BB237,BB242,BB247,BB248,BB260,BB265,BB270,BB278,BB282,BB286,BB291,BB296,BB298,BB305,BB310,BB314,BB319)</f>
        <v>148</v>
      </c>
      <c r="BC320" s="90"/>
      <c r="BD320" s="90">
        <f>SUBTOTAL(9,BD227,BD232,BD237,BD242,BD247,BD248,BD260,BD265,BD270,BD278,BD282,BD286,BD291,BD296,BD298,BD305,BD310,BD314,BD319)</f>
        <v>3868</v>
      </c>
      <c r="BE320" s="63"/>
      <c r="BF320" s="63"/>
      <c r="BG320" s="6"/>
    </row>
    <row r="321" spans="1:237" s="3" customFormat="1" ht="13.2" x14ac:dyDescent="0.25">
      <c r="B321" s="47" t="s">
        <v>8082</v>
      </c>
      <c r="C321" s="5">
        <v>2019</v>
      </c>
      <c r="D321" s="90">
        <f>SUM(D228,D233,D238,D243,D249,D253,D257,D261,D266,D271,D274,D279,D283,D287,D292,D297,D299,D301,D306,D311,D315)</f>
        <v>20038</v>
      </c>
      <c r="E321" s="90"/>
      <c r="F321" s="90">
        <f>SUBTOTAL(9,F228,F233,F238,F243,F249,F253,F257,F261,F266,F271,F274,F279,F283,F287,F292,F297,F299,F301,F306,F311,F315)</f>
        <v>0</v>
      </c>
      <c r="G321" s="90"/>
      <c r="H321" s="90">
        <f>SUBTOTAL(9,H228,H233,H238,H243,H249,H253,H257,H261,H266,H271,H274,H279,H283,H287,H292,H297,H299,H301,H306,H311,H315)</f>
        <v>0</v>
      </c>
      <c r="I321" s="90"/>
      <c r="J321" s="90">
        <f>SUBTOTAL(9,J228,J233,J238,J243,J249,J253,J257,J261,J266,J271,J274,J279,J283,J287,J292,J297,J299,J301,J306,J311,J315)</f>
        <v>0</v>
      </c>
      <c r="K321" s="90"/>
      <c r="L321" s="90">
        <f>SUBTOTAL(9,L228,L233,L238,L243,L249,L253,L257,L261,L266,L271,L274,L279,L283,L287,L292,L297,L299,L301,L306,L311,L315)</f>
        <v>48</v>
      </c>
      <c r="M321" s="90"/>
      <c r="N321" s="90">
        <f>SUBTOTAL(9,N228,N233,N238,N243,N249,N253,N257,N261,N266,N271,N274,N279,N283,N287,N292,N297,N299,N301,N306,N311,N315)</f>
        <v>0</v>
      </c>
      <c r="O321" s="90"/>
      <c r="P321" s="90">
        <f>SUBTOTAL(9,P228,P233,P238,P243,P249,P253,P257,P261,P266,P271,P274,P279,P283,P287,P292,P297,P299,P301,P306,P311,P315)</f>
        <v>0</v>
      </c>
      <c r="Q321" s="90"/>
      <c r="R321" s="90">
        <f>SUBTOTAL(9,R228,R233,R238,R243,R249,R253,R257,R261,R266,R271,R274,R279,R283,R287,R292,R297,R299,R301,R306,R311,R315)</f>
        <v>0</v>
      </c>
      <c r="S321" s="90"/>
      <c r="T321" s="90">
        <f>SUBTOTAL(9,T228,T233,T238,T243,T249,T253,T257,T261,T266,T271,T274,T279,T283,T287,T292,T297,T299,T301,T306,T311,T315)</f>
        <v>0</v>
      </c>
      <c r="U321" s="90"/>
      <c r="V321" s="90">
        <f>SUBTOTAL(9,V228,V233,V238,V243,V249,V253,V257,V261,V266,V271,V274,V279,V283,V287,V292,V297,V299,V301,V306,V311,V315)</f>
        <v>2</v>
      </c>
      <c r="W321" s="90"/>
      <c r="X321" s="90">
        <f>SUBTOTAL(9,X228,X233,X238,X243,X249,X253,X257,X261,X266,X271,X274,X279,X283,X287,X292,X297,X299,X301,X306,X311,X315)</f>
        <v>2011</v>
      </c>
      <c r="Y321" s="90"/>
      <c r="Z321" s="90">
        <f>SUBTOTAL(9,Z228,Z233,Z238,Z243,Z249,Z253,Z257,Z261,Z266,Z271,Z274,Z279,Z283,Z287,Z292,Z297,Z299,Z301,Z306,Z311,Z315)</f>
        <v>659</v>
      </c>
      <c r="AA321" s="90"/>
      <c r="AB321" s="90">
        <f>SUBTOTAL(9,AB228,AB233,AB238,AB243,AB249,AB253,AB257,AB261,AB266,AB271,AB274,AB279,AB283,AB287,AB292,AB297,AB299,AB301,AB306,AB311,AB315)</f>
        <v>545</v>
      </c>
      <c r="AC321" s="90"/>
      <c r="AD321" s="90">
        <f>SUBTOTAL(9,AD228,AD233,AD238,AD243,AD249,AD253,AD257,AD261,AD266,AD271,AD274,AD279,AD283,AD287,AD292,AD297,AD299,AD301,AD306,AD311,AD315)</f>
        <v>4136</v>
      </c>
      <c r="AE321" s="90"/>
      <c r="AF321" s="90">
        <f>SUBTOTAL(9,AF228,AF233,AF238,AF243,AF249,AF253,AF257,AF261,AF266,AF271,AF274,AF279,AF283,AF287,AF292,AF297,AF299,AF301,AF306,AF311,AF315)</f>
        <v>0</v>
      </c>
      <c r="AG321" s="90"/>
      <c r="AH321" s="90">
        <f>SUBTOTAL(9,AH228,AH233,AH238,AH243,AH249,AH253,AH257,AH261,AH266,AH271,AH274,AH279,AH283,AH287,AH292,AH297,AH299,AH301,AH306,AH311,AH315)</f>
        <v>0</v>
      </c>
      <c r="AI321" s="90"/>
      <c r="AJ321" s="90">
        <f>SUBTOTAL(9,AJ228,AJ233,AJ238,AJ243,AJ249,AJ253,AJ257,AJ261,AJ266,AJ271,AJ274,AJ279,AJ283,AJ287,AJ292,AJ297,AJ299,AJ301,AJ306,AJ311,AJ315)</f>
        <v>33</v>
      </c>
      <c r="AK321" s="90"/>
      <c r="AL321" s="90">
        <f>SUBTOTAL(9,AL228,AL233,AL238,AL243,AL249,AL253,AL257,AL261,AL266,AL271,AL274,AL279,AL283,AL287,AL292,AL297,AL299,AL301,AL306,AL311,AL315)</f>
        <v>1050</v>
      </c>
      <c r="AM321" s="90"/>
      <c r="AN321" s="90">
        <f>SUBTOTAL(9,AN228,AN233,AN238,AN243,AN249,AN253,AN257,AN261,AN266,AN271,AN274,AN279,AN283,AN287,AN292,AN297,AN299,AN301,AN306,AN311,AN315)</f>
        <v>4603</v>
      </c>
      <c r="AO321" s="90"/>
      <c r="AP321" s="90">
        <f>SUBTOTAL(9,AP228,AP233,AP238,AP243,AP249,AP253,AP257,AP261,AP266,AP271,AP274,AP279,AP283,AP287,AP292,AP297,AP299,AP301,AP306,AP311,AP315)</f>
        <v>0</v>
      </c>
      <c r="AQ321" s="90"/>
      <c r="AR321" s="90">
        <f>SUBTOTAL(9,AR228,AR233,AR238,AR243,AR249,AR253,AR257,AR261,AR266,AR271,AR274,AR279,AR283,AR287,AR292,AR297,AR299,AR301,AR306,AR311,AR315)</f>
        <v>0</v>
      </c>
      <c r="AS321" s="90"/>
      <c r="AT321" s="90">
        <f>SUBTOTAL(9,AT228,AT233,AT238,AT243,AT249,AT253,AT257,AT261,AT266,AT271,AT274,AT279,AT283,AT287,AT292,AT297,AT299,AT301,AT306,AT311,AT315)</f>
        <v>12932</v>
      </c>
      <c r="AU321" s="90"/>
      <c r="AV321" s="90">
        <f>SUBTOTAL(9,AV228,AV233,AV238,AV243,AV249,AV253,AV257,AV261,AV266,AV271,AV274,AV279,AV283,AV287,AV292,AV297,AV299,AV301,AV306,AV311,AV315)</f>
        <v>0</v>
      </c>
      <c r="AW321" s="90"/>
      <c r="AX321" s="90">
        <f>SUBTOTAL(9,AX228,AX233,AX238,AX243,AX249,AX253,AX257,AX261,AX266,AX271,AX274,AX279,AX283,AX287,AX292,AX297,AX299,AX301,AX306,AX311,AX315)</f>
        <v>3073</v>
      </c>
      <c r="AY321" s="90"/>
      <c r="AZ321" s="90">
        <f>SUBTOTAL(9,AZ228,AZ233,AZ238,AZ243,AZ249,AZ253,AZ257,AZ261,AZ266,AZ271,AZ274,AZ279,AZ283,AZ287,AZ292,AZ297,AZ299,AZ301,AZ306,AZ311,AZ315)</f>
        <v>113</v>
      </c>
      <c r="BA321" s="90"/>
      <c r="BB321" s="90">
        <f>SUBTOTAL(9,BB228,BB233,BB238,BB243,BB249,BB253,BB257,BB261,BB266,BB271,BB274,BB279,BB283,BB287,BB292,BB297,BB299,BB301,BB306,BB311,BB315)</f>
        <v>27</v>
      </c>
      <c r="BC321" s="90"/>
      <c r="BD321" s="90">
        <f>SUBTOTAL(9,BD228,BD233,BD238,BD243,BD249,BD253,BD257,BD261,BD266,BD271,BD274,BD279,BD283,BD287,BD292,BD297,BD299,BD301,BD306,BD311,BD315)</f>
        <v>16</v>
      </c>
      <c r="BE321" s="63"/>
      <c r="BF321" s="63"/>
      <c r="BG321" s="6"/>
    </row>
    <row r="322" spans="1:237" s="3" customFormat="1" ht="13.2" x14ac:dyDescent="0.25">
      <c r="B322" s="47" t="s">
        <v>8082</v>
      </c>
      <c r="C322" s="5">
        <v>2020</v>
      </c>
      <c r="D322" s="90">
        <f>SUM(D229,D234,D239,D244,D250,D254,D258,D262,D267,D272,D275,D288,D293,D302,D307,D316)</f>
        <v>5109</v>
      </c>
      <c r="E322" s="90"/>
      <c r="F322" s="90">
        <f>SUM(F229,F234,F239,F244,F250,F254,F258,F262,F267,F272,F275,F288,F293,F302,F307,F316)</f>
        <v>0</v>
      </c>
      <c r="G322" s="90"/>
      <c r="H322" s="90">
        <f>SUM(H229,H234,H239,H244,H250,H254,H258,H262,H267,H272,H275,H288,H293,H302,H307,H316)</f>
        <v>0</v>
      </c>
      <c r="I322" s="90"/>
      <c r="J322" s="90">
        <f>SUM(J229,J234,J239,J244,J250,J254,J258,J262,J267,J272,J275,J288,J293,J302,J307,J316)</f>
        <v>0</v>
      </c>
      <c r="K322" s="90"/>
      <c r="L322" s="90">
        <f>SUM(L229,L234,L239,L244,L250,L254,L258,L262,L267,L272,L275,L288,L293,L302,L307,L316)</f>
        <v>812</v>
      </c>
      <c r="M322" s="90"/>
      <c r="N322" s="90">
        <f>SUM(N229,N234,N239,N244,N250,N254,N258,N262,N267,N272,N275,N288,N293,N302,N307,N316)</f>
        <v>5</v>
      </c>
      <c r="O322" s="90"/>
      <c r="P322" s="90">
        <f>SUM(P229,P234,P239,P244,P250,P254,P258,P262,P267,P272,P275,P288,P293,P302,P307,P316)</f>
        <v>0</v>
      </c>
      <c r="Q322" s="90"/>
      <c r="R322" s="90">
        <f>SUM(R229,R234,R239,R244,R250,R254,R258,R262,R267,R272,R275,R288,R293,R302,R307,R316)</f>
        <v>0</v>
      </c>
      <c r="S322" s="90"/>
      <c r="T322" s="90">
        <f>SUM(T229,T234,T239,T244,T250,T254,T258,T262,T267,T272,T275,T288,T293,T302,T307,T316)</f>
        <v>0</v>
      </c>
      <c r="U322" s="90"/>
      <c r="V322" s="90">
        <f>SUM(V229,V234,V239,V244,V250,V254,V258,V262,V267,V272,V275,V288,V293,V302,V307,V316)</f>
        <v>0</v>
      </c>
      <c r="W322" s="90"/>
      <c r="X322" s="90">
        <f>SUM(X229,X234,X239,X244,X250,X254,X258,X262,X267,X272,X275,X288,X293,X302,X307,X316)</f>
        <v>31727</v>
      </c>
      <c r="Y322" s="90"/>
      <c r="Z322" s="90">
        <f>SUM(Z229,Z234,Z239,Z244,Z250,Z254,Z258,Z262,Z267,Z272,Z275,Z288,Z293,Z302,Z307,Z316)</f>
        <v>639</v>
      </c>
      <c r="AA322" s="90"/>
      <c r="AB322" s="90">
        <f>SUM(AB229,AB234,AB239,AB244,AB250,AB254,AB258,AB262,AB267,AB272,AB275,AB288,AB293,AB302,AB307,AB316)</f>
        <v>0</v>
      </c>
      <c r="AC322" s="90"/>
      <c r="AD322" s="90">
        <f>SUM(AD229,AD234,AD239,AD244,AD250,AD254,AD258,AD262,AD267,AD272,AD275,AD288,AD293,AD302,AD307,AD316)</f>
        <v>482</v>
      </c>
      <c r="AE322" s="90"/>
      <c r="AF322" s="90">
        <f>SUM(AF229,AF234,AF239,AF244,AF250,AF254,AF258,AF262,AF267,AF272,AF275,AF288,AF293,AF302,AF307,AF316)</f>
        <v>0</v>
      </c>
      <c r="AG322" s="90"/>
      <c r="AH322" s="90">
        <f>SUM(AH229,AH234,AH239,AH244,AH250,AH254,AH258,AH262,AH267,AH272,AH275,AH288,AH293,AH302,AH307,AH316)</f>
        <v>0</v>
      </c>
      <c r="AI322" s="90"/>
      <c r="AJ322" s="90">
        <f>SUM(AJ229,AJ234,AJ239,AJ244,AJ250,AJ254,AJ258,AJ262,AJ267,AJ272,AJ275,AJ288,AJ293,AJ302,AJ307,AJ316)</f>
        <v>33</v>
      </c>
      <c r="AK322" s="90"/>
      <c r="AL322" s="90">
        <f>SUM(AL229,AL234,AL239,AL244,AL250,AL254,AL258,AL262,AL267,AL272,AL275,AL288,AL293,AL302,AL307,AL316)</f>
        <v>40</v>
      </c>
      <c r="AM322" s="90"/>
      <c r="AN322" s="90">
        <f>SUM(AN229,AN234,AN239,AN244,AN250,AN254,AN258,AN262,AN267,AN272,AN275,AN288,AN293,AN302,AN307,AN316)</f>
        <v>1448</v>
      </c>
      <c r="AO322" s="90"/>
      <c r="AP322" s="90">
        <f>SUM(AP229,AP234,AP239,AP244,AP250,AP254,AP258,AP262,AP267,AP272,AP275,AP288,AP293,AP302,AP307,AP316)</f>
        <v>24</v>
      </c>
      <c r="AQ322" s="90"/>
      <c r="AR322" s="90">
        <f>SUM(AR229,AR234,AR239,AR244,AR250,AR254,AR258,AR262,AR267,AR272,AR275,AR288,AR293,AR302,AR307,AR316)</f>
        <v>0</v>
      </c>
      <c r="AS322" s="90"/>
      <c r="AT322" s="90">
        <f>SUM(AT229,AT234,AT239,AT244,AT250,AT254,AT258,AT262,AT267,AT272,AT275,AT288,AT293,AT302,AT307,AT316)</f>
        <v>4644</v>
      </c>
      <c r="AU322" s="90"/>
      <c r="AV322" s="90">
        <f>SUM(AV229,AV234,AV239,AV244,AV250,AV254,AV258,AV262,AV267,AV272,AV275,AV288,AV293,AV302,AV307,AV316)</f>
        <v>0</v>
      </c>
      <c r="AW322" s="90"/>
      <c r="AX322" s="90">
        <f>SUM(AX229,AX234,AX239,AX244,AX250,AX254,AX258,AX262,AX267,AX272,AX275,AX288,AX293,AX302,AX307,AX316)</f>
        <v>207</v>
      </c>
      <c r="AY322" s="90"/>
      <c r="AZ322" s="90">
        <f>SUM(AZ229,AZ234,AZ239,AZ244,AZ250,AZ254,AZ258,AZ262,AZ267,AZ272,AZ275,AZ288,AZ293,AZ302,AZ307,AZ316)</f>
        <v>32</v>
      </c>
      <c r="BA322" s="90"/>
      <c r="BB322" s="90">
        <f>SUM(BB229,BB234,BB239,BB244,BB250,BB254,BB258,BB262,BB267,BB272,BB275,BB288,BB293,BB302,BB307,BB316)</f>
        <v>104</v>
      </c>
      <c r="BC322" s="90"/>
      <c r="BD322" s="90">
        <f>SUM(BD229,BD234,BD239,BD244,BD250,BD254,BD258,BD262,BD267,BD272,BD275,BD288,BD293,BD302,BD307,BD316)</f>
        <v>14</v>
      </c>
      <c r="BE322" s="63"/>
      <c r="BF322" s="63"/>
      <c r="BG322" s="6"/>
    </row>
    <row r="323" spans="1:237" s="3" customFormat="1" ht="13.2" x14ac:dyDescent="0.25">
      <c r="B323" s="47" t="s">
        <v>8082</v>
      </c>
      <c r="C323" s="5">
        <v>2021</v>
      </c>
      <c r="D323" s="90">
        <f>SUM(D230,D235,D240,D245,D251,D255,D259,D263,D268,D276,D280,D284,D289,D294,D303,D308,D312,D317)</f>
        <v>5730</v>
      </c>
      <c r="E323" s="90"/>
      <c r="F323" s="90">
        <f t="shared" ref="F323:BD323" si="28">SUM(F230,F235,F240,F245,F251,F255,F259,F263,F268,F276,F280,F284,F289,F294,F303,F308,F312,F317)</f>
        <v>0</v>
      </c>
      <c r="G323" s="90">
        <f t="shared" si="28"/>
        <v>0</v>
      </c>
      <c r="H323" s="90">
        <f t="shared" si="28"/>
        <v>0</v>
      </c>
      <c r="I323" s="90">
        <f t="shared" si="28"/>
        <v>0</v>
      </c>
      <c r="J323" s="90">
        <f t="shared" ref="J323" si="29">SUM(J230,J235,J240,J245,J251,J255,J259,J263,J268,J276,J280,J284,J289,J294,J303,J308,J312,J317)</f>
        <v>0</v>
      </c>
      <c r="K323" s="90"/>
      <c r="L323" s="90">
        <f t="shared" si="28"/>
        <v>9</v>
      </c>
      <c r="M323" s="90">
        <f t="shared" si="28"/>
        <v>0</v>
      </c>
      <c r="N323" s="90">
        <f t="shared" si="28"/>
        <v>63</v>
      </c>
      <c r="O323" s="90">
        <f t="shared" si="28"/>
        <v>0</v>
      </c>
      <c r="P323" s="90">
        <f t="shared" si="28"/>
        <v>0</v>
      </c>
      <c r="Q323" s="90">
        <f t="shared" si="28"/>
        <v>0</v>
      </c>
      <c r="R323" s="90">
        <f t="shared" si="28"/>
        <v>0</v>
      </c>
      <c r="S323" s="90">
        <f t="shared" si="28"/>
        <v>0</v>
      </c>
      <c r="T323" s="90">
        <f t="shared" si="28"/>
        <v>0</v>
      </c>
      <c r="U323" s="90">
        <f t="shared" si="28"/>
        <v>0</v>
      </c>
      <c r="V323" s="90">
        <f t="shared" si="28"/>
        <v>0</v>
      </c>
      <c r="W323" s="90">
        <f t="shared" si="28"/>
        <v>0</v>
      </c>
      <c r="X323" s="90">
        <f t="shared" si="28"/>
        <v>9649</v>
      </c>
      <c r="Y323" s="90">
        <f t="shared" si="28"/>
        <v>0</v>
      </c>
      <c r="Z323" s="90">
        <f t="shared" si="28"/>
        <v>896</v>
      </c>
      <c r="AA323" s="90">
        <f t="shared" si="28"/>
        <v>0</v>
      </c>
      <c r="AB323" s="90">
        <f t="shared" si="28"/>
        <v>174</v>
      </c>
      <c r="AC323" s="90">
        <f t="shared" si="28"/>
        <v>0</v>
      </c>
      <c r="AD323" s="90">
        <f t="shared" si="28"/>
        <v>1000</v>
      </c>
      <c r="AE323" s="90">
        <f t="shared" si="28"/>
        <v>0</v>
      </c>
      <c r="AF323" s="90">
        <f t="shared" si="28"/>
        <v>0</v>
      </c>
      <c r="AG323" s="90"/>
      <c r="AH323" s="90">
        <f t="shared" ref="AH323" si="30">SUM(AH230,AH235,AH240,AH245,AH251,AH255,AH259,AH263,AH268,AH276,AH280,AH284,AH289,AH294,AH303,AH308,AH312,AH317)</f>
        <v>0</v>
      </c>
      <c r="AI323" s="90">
        <f t="shared" si="28"/>
        <v>0</v>
      </c>
      <c r="AJ323" s="90">
        <f t="shared" si="28"/>
        <v>0</v>
      </c>
      <c r="AK323" s="90">
        <f t="shared" si="28"/>
        <v>0</v>
      </c>
      <c r="AL323" s="90">
        <f t="shared" si="28"/>
        <v>0</v>
      </c>
      <c r="AM323" s="90">
        <f t="shared" si="28"/>
        <v>0</v>
      </c>
      <c r="AN323" s="90">
        <f t="shared" si="28"/>
        <v>50</v>
      </c>
      <c r="AO323" s="90">
        <f t="shared" si="28"/>
        <v>0</v>
      </c>
      <c r="AP323" s="90">
        <f t="shared" si="28"/>
        <v>0</v>
      </c>
      <c r="AQ323" s="90"/>
      <c r="AR323" s="90">
        <f t="shared" ref="AR323" si="31">SUM(AR230,AR235,AR240,AR245,AR251,AR255,AR259,AR263,AR268,AR276,AR280,AR284,AR289,AR294,AR303,AR308,AR312,AR317)</f>
        <v>0</v>
      </c>
      <c r="AS323" s="90">
        <f t="shared" si="28"/>
        <v>0</v>
      </c>
      <c r="AT323" s="90">
        <f t="shared" si="28"/>
        <v>4898</v>
      </c>
      <c r="AU323" s="90">
        <f t="shared" si="28"/>
        <v>0</v>
      </c>
      <c r="AV323" s="90">
        <f t="shared" si="28"/>
        <v>0</v>
      </c>
      <c r="AW323" s="90">
        <f t="shared" si="28"/>
        <v>0</v>
      </c>
      <c r="AX323" s="90">
        <f t="shared" si="28"/>
        <v>1097</v>
      </c>
      <c r="AY323" s="90">
        <f t="shared" si="28"/>
        <v>0</v>
      </c>
      <c r="AZ323" s="90">
        <f t="shared" si="28"/>
        <v>23</v>
      </c>
      <c r="BA323" s="90">
        <f t="shared" si="28"/>
        <v>0</v>
      </c>
      <c r="BB323" s="90">
        <f t="shared" si="28"/>
        <v>629</v>
      </c>
      <c r="BC323" s="90">
        <f t="shared" si="28"/>
        <v>0</v>
      </c>
      <c r="BD323" s="90">
        <f t="shared" si="28"/>
        <v>2</v>
      </c>
      <c r="BE323" s="63"/>
      <c r="BF323" s="63"/>
      <c r="BG323" s="6"/>
    </row>
    <row r="324" spans="1:237" s="3" customFormat="1" thickBot="1" x14ac:dyDescent="0.3">
      <c r="B324" s="47" t="s">
        <v>8082</v>
      </c>
      <c r="C324" s="5">
        <v>2022</v>
      </c>
      <c r="D324" s="90">
        <f>SUM(D231,D236,D241,D246,D252,D256,D264,D269,D273,D278,D281,D285,D290,D295,D300,D304,D309,D313,D318)</f>
        <v>141</v>
      </c>
      <c r="E324" s="90"/>
      <c r="F324" s="90">
        <f t="shared" ref="F324:BD324" si="32">SUM(F231,F236,F241,F246,F252,F256,F264,F269,F273,F278,F281,F285,F290,F295,F300,F304,F309,F313,F318)</f>
        <v>0</v>
      </c>
      <c r="G324" s="90"/>
      <c r="H324" s="90">
        <f t="shared" si="32"/>
        <v>0</v>
      </c>
      <c r="I324" s="90"/>
      <c r="J324" s="90">
        <f t="shared" ref="J324" si="33">SUM(J231,J236,J241,J246,J252,J256,J264,J269,J273,J278,J281,J285,J290,J295,J300,J304,J309,J313,J318)</f>
        <v>0</v>
      </c>
      <c r="K324" s="90"/>
      <c r="L324" s="90">
        <f t="shared" si="32"/>
        <v>16</v>
      </c>
      <c r="M324" s="90"/>
      <c r="N324" s="90">
        <f t="shared" si="32"/>
        <v>294</v>
      </c>
      <c r="O324" s="90"/>
      <c r="P324" s="90">
        <f t="shared" si="32"/>
        <v>0</v>
      </c>
      <c r="Q324" s="90"/>
      <c r="R324" s="90">
        <f t="shared" si="32"/>
        <v>0</v>
      </c>
      <c r="S324" s="90"/>
      <c r="T324" s="90">
        <f t="shared" si="32"/>
        <v>0</v>
      </c>
      <c r="U324" s="90"/>
      <c r="V324" s="90">
        <f t="shared" si="32"/>
        <v>0</v>
      </c>
      <c r="W324" s="90"/>
      <c r="X324" s="90">
        <f t="shared" si="32"/>
        <v>379</v>
      </c>
      <c r="Y324" s="90"/>
      <c r="Z324" s="90">
        <f t="shared" si="32"/>
        <v>373</v>
      </c>
      <c r="AA324" s="90"/>
      <c r="AB324" s="90">
        <f t="shared" si="32"/>
        <v>25</v>
      </c>
      <c r="AC324" s="90"/>
      <c r="AD324" s="90">
        <f t="shared" si="32"/>
        <v>516</v>
      </c>
      <c r="AE324" s="90"/>
      <c r="AF324" s="90">
        <f t="shared" si="32"/>
        <v>0</v>
      </c>
      <c r="AG324" s="90"/>
      <c r="AH324" s="90">
        <f t="shared" ref="AH324" si="34">SUM(AH231,AH236,AH241,AH246,AH252,AH256,AH264,AH269,AH273,AH278,AH281,AH285,AH290,AH295,AH300,AH304,AH309,AH313,AH318)</f>
        <v>0</v>
      </c>
      <c r="AI324" s="90"/>
      <c r="AJ324" s="90">
        <f t="shared" si="32"/>
        <v>0</v>
      </c>
      <c r="AK324" s="90"/>
      <c r="AL324" s="90">
        <f t="shared" si="32"/>
        <v>25</v>
      </c>
      <c r="AM324" s="90"/>
      <c r="AN324" s="90">
        <f t="shared" si="32"/>
        <v>11</v>
      </c>
      <c r="AO324" s="90"/>
      <c r="AP324" s="90">
        <f t="shared" si="32"/>
        <v>500</v>
      </c>
      <c r="AQ324" s="90"/>
      <c r="AR324" s="90">
        <f t="shared" ref="AR324" si="35">SUM(AR231,AR236,AR241,AR246,AR252,AR256,AR264,AR269,AR273,AR278,AR281,AR285,AR290,AR295,AR300,AR304,AR309,AR313,AR318)</f>
        <v>0</v>
      </c>
      <c r="AS324" s="90"/>
      <c r="AT324" s="90">
        <f t="shared" si="32"/>
        <v>1337</v>
      </c>
      <c r="AU324" s="90"/>
      <c r="AV324" s="90">
        <f t="shared" si="32"/>
        <v>0</v>
      </c>
      <c r="AW324" s="90"/>
      <c r="AX324" s="90">
        <f t="shared" si="32"/>
        <v>173</v>
      </c>
      <c r="AY324" s="90"/>
      <c r="AZ324" s="90">
        <f t="shared" si="32"/>
        <v>20</v>
      </c>
      <c r="BA324" s="90"/>
      <c r="BB324" s="90">
        <f t="shared" si="32"/>
        <v>19</v>
      </c>
      <c r="BC324" s="90"/>
      <c r="BD324" s="90">
        <f t="shared" si="32"/>
        <v>436</v>
      </c>
      <c r="BE324" s="63"/>
      <c r="BF324" s="63"/>
      <c r="BG324" s="6"/>
    </row>
    <row r="325" spans="1:237" s="3" customFormat="1" ht="23.1" customHeight="1" x14ac:dyDescent="0.25">
      <c r="B325" s="48" t="s">
        <v>8166</v>
      </c>
      <c r="C325" s="29"/>
      <c r="D325" s="103"/>
      <c r="E325" s="103"/>
      <c r="F325" s="103"/>
      <c r="G325" s="103"/>
      <c r="H325" s="103"/>
      <c r="I325" s="103"/>
      <c r="J325" s="103"/>
      <c r="K325" s="103"/>
      <c r="L325" s="103"/>
      <c r="M325" s="104"/>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c r="AO325" s="103"/>
      <c r="AP325" s="103"/>
      <c r="AQ325" s="103"/>
      <c r="AR325" s="103"/>
      <c r="AS325" s="103"/>
      <c r="AT325" s="103"/>
      <c r="AU325" s="103"/>
      <c r="AV325" s="103"/>
      <c r="AW325" s="103"/>
      <c r="AX325" s="103"/>
      <c r="AY325" s="103"/>
      <c r="AZ325" s="103"/>
      <c r="BA325" s="103"/>
      <c r="BB325" s="103"/>
      <c r="BC325" s="103"/>
      <c r="BD325" s="103"/>
      <c r="BE325" s="63"/>
      <c r="BF325" s="63"/>
      <c r="BG325" s="6"/>
    </row>
    <row r="326" spans="1:237" s="3" customFormat="1" ht="13.2" x14ac:dyDescent="0.25">
      <c r="B326" s="52" t="s">
        <v>8167</v>
      </c>
      <c r="C326" s="27">
        <v>2019</v>
      </c>
      <c r="D326" s="86" t="s">
        <v>6609</v>
      </c>
      <c r="E326" s="86"/>
      <c r="F326" s="86" t="s">
        <v>6610</v>
      </c>
      <c r="G326" s="86"/>
      <c r="H326" s="86" t="s">
        <v>6611</v>
      </c>
      <c r="I326" s="86"/>
      <c r="J326" s="86" t="s">
        <v>6612</v>
      </c>
      <c r="K326" s="86"/>
      <c r="L326" s="86">
        <v>1297</v>
      </c>
      <c r="M326" s="86"/>
      <c r="N326" s="86" t="s">
        <v>6613</v>
      </c>
      <c r="O326" s="86"/>
      <c r="P326" s="86" t="s">
        <v>6614</v>
      </c>
      <c r="Q326" s="86"/>
      <c r="R326" s="86" t="s">
        <v>6615</v>
      </c>
      <c r="S326" s="86"/>
      <c r="T326" s="86" t="s">
        <v>6616</v>
      </c>
      <c r="U326" s="86"/>
      <c r="V326" s="86" t="s">
        <v>6617</v>
      </c>
      <c r="W326" s="86"/>
      <c r="X326" s="86" t="s">
        <v>6618</v>
      </c>
      <c r="Y326" s="86"/>
      <c r="Z326" s="86" t="s">
        <v>6619</v>
      </c>
      <c r="AA326" s="86"/>
      <c r="AB326" s="86" t="s">
        <v>6620</v>
      </c>
      <c r="AC326" s="86"/>
      <c r="AD326" s="86" t="s">
        <v>6621</v>
      </c>
      <c r="AE326" s="86"/>
      <c r="AF326" s="86" t="s">
        <v>6622</v>
      </c>
      <c r="AG326" s="86"/>
      <c r="AH326" s="86" t="s">
        <v>6623</v>
      </c>
      <c r="AI326" s="86"/>
      <c r="AJ326" s="86" t="s">
        <v>6624</v>
      </c>
      <c r="AK326" s="86"/>
      <c r="AL326" s="86" t="s">
        <v>6625</v>
      </c>
      <c r="AM326" s="86"/>
      <c r="AN326" s="86" t="s">
        <v>6626</v>
      </c>
      <c r="AO326" s="86"/>
      <c r="AP326" s="86" t="s">
        <v>6627</v>
      </c>
      <c r="AQ326" s="86"/>
      <c r="AR326" s="86" t="s">
        <v>6628</v>
      </c>
      <c r="AS326" s="86"/>
      <c r="AT326" s="86" t="s">
        <v>6629</v>
      </c>
      <c r="AU326" s="86"/>
      <c r="AV326" s="86" t="s">
        <v>6630</v>
      </c>
      <c r="AW326" s="86"/>
      <c r="AX326" s="86" t="s">
        <v>6631</v>
      </c>
      <c r="AY326" s="86"/>
      <c r="AZ326" s="86" t="s">
        <v>6632</v>
      </c>
      <c r="BA326" s="86"/>
      <c r="BB326" s="86">
        <v>2</v>
      </c>
      <c r="BC326" s="86"/>
      <c r="BD326" s="86" t="s">
        <v>6633</v>
      </c>
      <c r="BE326" s="63"/>
      <c r="BF326" s="63"/>
      <c r="BG326" s="6"/>
    </row>
    <row r="327" spans="1:237" s="3" customFormat="1" ht="13.2" x14ac:dyDescent="0.25">
      <c r="B327" s="52"/>
      <c r="C327" s="27">
        <v>2020</v>
      </c>
      <c r="D327" s="86" t="s">
        <v>6634</v>
      </c>
      <c r="E327" s="86"/>
      <c r="F327" s="86" t="s">
        <v>6635</v>
      </c>
      <c r="G327" s="86"/>
      <c r="H327" s="86" t="s">
        <v>6636</v>
      </c>
      <c r="I327" s="86"/>
      <c r="J327" s="86" t="s">
        <v>6637</v>
      </c>
      <c r="K327" s="86"/>
      <c r="L327" s="86">
        <v>2</v>
      </c>
      <c r="M327" s="86"/>
      <c r="N327" s="86">
        <v>181</v>
      </c>
      <c r="O327" s="86"/>
      <c r="P327" s="86" t="s">
        <v>6638</v>
      </c>
      <c r="Q327" s="86"/>
      <c r="R327" s="86">
        <v>35</v>
      </c>
      <c r="S327" s="86"/>
      <c r="T327" s="86" t="s">
        <v>6639</v>
      </c>
      <c r="U327" s="86"/>
      <c r="V327" s="86">
        <v>378</v>
      </c>
      <c r="W327" s="86"/>
      <c r="X327" s="86">
        <v>876</v>
      </c>
      <c r="Y327" s="86"/>
      <c r="Z327" s="86" t="s">
        <v>6640</v>
      </c>
      <c r="AA327" s="86"/>
      <c r="AB327" s="86" t="s">
        <v>6641</v>
      </c>
      <c r="AC327" s="86"/>
      <c r="AD327" s="86">
        <v>5</v>
      </c>
      <c r="AE327" s="86"/>
      <c r="AF327" s="86" t="s">
        <v>6642</v>
      </c>
      <c r="AG327" s="86"/>
      <c r="AH327" s="86" t="s">
        <v>6643</v>
      </c>
      <c r="AI327" s="86"/>
      <c r="AJ327" s="86" t="s">
        <v>6644</v>
      </c>
      <c r="AK327" s="86"/>
      <c r="AL327" s="86" t="s">
        <v>6645</v>
      </c>
      <c r="AM327" s="86"/>
      <c r="AN327" s="86" t="s">
        <v>6646</v>
      </c>
      <c r="AO327" s="86"/>
      <c r="AP327" s="86" t="s">
        <v>6647</v>
      </c>
      <c r="AQ327" s="86"/>
      <c r="AR327" s="86" t="s">
        <v>6648</v>
      </c>
      <c r="AS327" s="86"/>
      <c r="AT327" s="86" t="s">
        <v>6649</v>
      </c>
      <c r="AU327" s="86"/>
      <c r="AV327" s="86" t="s">
        <v>6650</v>
      </c>
      <c r="AW327" s="86"/>
      <c r="AX327" s="86" t="s">
        <v>6651</v>
      </c>
      <c r="AY327" s="86"/>
      <c r="AZ327" s="86" t="s">
        <v>6652</v>
      </c>
      <c r="BA327" s="86"/>
      <c r="BB327" s="86">
        <v>475</v>
      </c>
      <c r="BC327" s="86"/>
      <c r="BD327" s="86" t="s">
        <v>6653</v>
      </c>
      <c r="BE327" s="63"/>
      <c r="BF327" s="63"/>
      <c r="BG327" s="6"/>
    </row>
    <row r="328" spans="1:237" s="6" customFormat="1" ht="13.2" x14ac:dyDescent="0.25">
      <c r="B328" s="52"/>
      <c r="C328" s="27">
        <v>2021</v>
      </c>
      <c r="D328" s="86" t="s">
        <v>6654</v>
      </c>
      <c r="E328" s="86"/>
      <c r="F328" s="86" t="s">
        <v>6655</v>
      </c>
      <c r="G328" s="86"/>
      <c r="H328" s="86" t="s">
        <v>6656</v>
      </c>
      <c r="I328" s="86"/>
      <c r="J328" s="86" t="s">
        <v>6657</v>
      </c>
      <c r="K328" s="86"/>
      <c r="L328" s="86" t="s">
        <v>6658</v>
      </c>
      <c r="M328" s="86"/>
      <c r="N328" s="86">
        <v>9</v>
      </c>
      <c r="O328" s="86"/>
      <c r="P328" s="86" t="s">
        <v>6659</v>
      </c>
      <c r="Q328" s="86"/>
      <c r="R328" s="86">
        <v>358</v>
      </c>
      <c r="S328" s="86"/>
      <c r="T328" s="86" t="s">
        <v>6660</v>
      </c>
      <c r="U328" s="86"/>
      <c r="V328" s="86">
        <v>241</v>
      </c>
      <c r="W328" s="86"/>
      <c r="X328" s="86">
        <v>27</v>
      </c>
      <c r="Y328" s="86"/>
      <c r="Z328" s="86" t="s">
        <v>6661</v>
      </c>
      <c r="AA328" s="86"/>
      <c r="AB328" s="86" t="s">
        <v>6662</v>
      </c>
      <c r="AC328" s="86"/>
      <c r="AD328" s="86">
        <v>4</v>
      </c>
      <c r="AE328" s="86"/>
      <c r="AF328" s="86" t="s">
        <v>6663</v>
      </c>
      <c r="AG328" s="86"/>
      <c r="AH328" s="86" t="s">
        <v>6664</v>
      </c>
      <c r="AI328" s="86"/>
      <c r="AJ328" s="86" t="s">
        <v>6665</v>
      </c>
      <c r="AK328" s="86"/>
      <c r="AL328" s="86" t="s">
        <v>6666</v>
      </c>
      <c r="AM328" s="86"/>
      <c r="AN328" s="86" t="s">
        <v>6667</v>
      </c>
      <c r="AO328" s="86"/>
      <c r="AP328" s="86" t="s">
        <v>6668</v>
      </c>
      <c r="AQ328" s="86"/>
      <c r="AR328" s="86" t="s">
        <v>6669</v>
      </c>
      <c r="AS328" s="86"/>
      <c r="AT328" s="86">
        <v>7</v>
      </c>
      <c r="AU328" s="86"/>
      <c r="AV328" s="86">
        <v>2</v>
      </c>
      <c r="AW328" s="86"/>
      <c r="AX328" s="86" t="s">
        <v>6670</v>
      </c>
      <c r="AY328" s="86"/>
      <c r="AZ328" s="86" t="s">
        <v>6671</v>
      </c>
      <c r="BA328" s="86"/>
      <c r="BB328" s="86">
        <v>422</v>
      </c>
      <c r="BC328" s="86"/>
      <c r="BD328" s="86" t="s">
        <v>6672</v>
      </c>
      <c r="BE328" s="63"/>
      <c r="BF328" s="63"/>
    </row>
    <row r="329" spans="1:237" s="4" customFormat="1" ht="13.2" x14ac:dyDescent="0.25">
      <c r="A329" s="6"/>
      <c r="B329" s="52"/>
      <c r="C329" s="13">
        <v>2022</v>
      </c>
      <c r="D329" s="86" t="s">
        <v>6673</v>
      </c>
      <c r="E329" s="86"/>
      <c r="F329" s="86" t="s">
        <v>6674</v>
      </c>
      <c r="G329" s="86"/>
      <c r="H329" s="86" t="s">
        <v>6675</v>
      </c>
      <c r="I329" s="86"/>
      <c r="J329" s="86" t="s">
        <v>6676</v>
      </c>
      <c r="K329" s="86"/>
      <c r="L329" s="86">
        <v>2</v>
      </c>
      <c r="M329" s="86"/>
      <c r="N329" s="86">
        <v>38</v>
      </c>
      <c r="O329" s="86"/>
      <c r="P329" s="86">
        <v>8</v>
      </c>
      <c r="Q329" s="86"/>
      <c r="R329" s="86">
        <v>117</v>
      </c>
      <c r="S329" s="86"/>
      <c r="T329" s="86" t="s">
        <v>6677</v>
      </c>
      <c r="U329" s="86"/>
      <c r="V329" s="86">
        <v>78</v>
      </c>
      <c r="W329" s="86"/>
      <c r="X329" s="86" t="s">
        <v>6678</v>
      </c>
      <c r="Y329" s="86"/>
      <c r="Z329" s="86" t="s">
        <v>6679</v>
      </c>
      <c r="AA329" s="86"/>
      <c r="AB329" s="86" t="s">
        <v>6680</v>
      </c>
      <c r="AC329" s="86"/>
      <c r="AD329" s="86">
        <v>67</v>
      </c>
      <c r="AE329" s="86"/>
      <c r="AF329" s="86" t="s">
        <v>6681</v>
      </c>
      <c r="AG329" s="86"/>
      <c r="AH329" s="86" t="s">
        <v>6682</v>
      </c>
      <c r="AI329" s="86"/>
      <c r="AJ329" s="86" t="s">
        <v>6683</v>
      </c>
      <c r="AK329" s="86"/>
      <c r="AL329" s="86" t="s">
        <v>6684</v>
      </c>
      <c r="AM329" s="86"/>
      <c r="AN329" s="86" t="s">
        <v>6685</v>
      </c>
      <c r="AO329" s="86"/>
      <c r="AP329" s="86" t="s">
        <v>6686</v>
      </c>
      <c r="AQ329" s="86"/>
      <c r="AR329" s="86" t="s">
        <v>6687</v>
      </c>
      <c r="AS329" s="86"/>
      <c r="AT329" s="86">
        <v>34</v>
      </c>
      <c r="AU329" s="86"/>
      <c r="AV329" s="86" t="s">
        <v>6688</v>
      </c>
      <c r="AW329" s="86"/>
      <c r="AX329" s="86" t="s">
        <v>6689</v>
      </c>
      <c r="AY329" s="86"/>
      <c r="AZ329" s="86">
        <v>20</v>
      </c>
      <c r="BA329" s="86"/>
      <c r="BB329" s="86">
        <v>384</v>
      </c>
      <c r="BC329" s="86"/>
      <c r="BD329" s="86" t="s">
        <v>6690</v>
      </c>
      <c r="BE329" s="63"/>
      <c r="BF329" s="63"/>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c r="CP329" s="6"/>
      <c r="CQ329" s="6"/>
      <c r="CR329" s="6"/>
      <c r="CS329" s="6"/>
      <c r="CT329" s="6"/>
      <c r="CU329" s="6"/>
      <c r="CV329" s="6"/>
      <c r="CW329" s="6"/>
      <c r="CX329" s="6"/>
      <c r="CY329" s="6"/>
      <c r="CZ329" s="6"/>
      <c r="DA329" s="6"/>
      <c r="DB329" s="6"/>
      <c r="DC329" s="6"/>
      <c r="DD329" s="6"/>
      <c r="DE329" s="6"/>
      <c r="DF329" s="6"/>
      <c r="DG329" s="6"/>
      <c r="DH329" s="6"/>
      <c r="DI329" s="6"/>
      <c r="DJ329" s="6"/>
      <c r="DK329" s="6"/>
      <c r="DL329" s="6"/>
      <c r="DM329" s="6"/>
      <c r="DN329" s="6"/>
      <c r="DO329" s="6"/>
      <c r="DP329" s="6"/>
      <c r="DQ329" s="6"/>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c r="FD329" s="6"/>
      <c r="FE329" s="6"/>
      <c r="FF329" s="6"/>
      <c r="FG329" s="6"/>
      <c r="FH329" s="6"/>
      <c r="FI329" s="6"/>
      <c r="FJ329" s="6"/>
      <c r="FK329" s="6"/>
      <c r="FL329" s="6"/>
      <c r="FM329" s="6"/>
      <c r="FN329" s="6"/>
      <c r="FO329" s="6"/>
      <c r="FP329" s="6"/>
      <c r="FQ329" s="6"/>
      <c r="FR329" s="6"/>
      <c r="FS329" s="6"/>
      <c r="FT329" s="6"/>
      <c r="FU329" s="6"/>
      <c r="FV329" s="6"/>
      <c r="FW329" s="6"/>
      <c r="FX329" s="6"/>
      <c r="FY329" s="6"/>
      <c r="FZ329" s="6"/>
      <c r="GA329" s="6"/>
      <c r="GB329" s="6"/>
      <c r="GC329" s="6"/>
      <c r="GD329" s="6"/>
      <c r="GE329" s="6"/>
      <c r="GF329" s="6"/>
      <c r="GG329" s="6"/>
      <c r="GH329" s="6"/>
      <c r="GI329" s="6"/>
      <c r="GJ329" s="6"/>
      <c r="GK329" s="6"/>
      <c r="GL329" s="6"/>
      <c r="GM329" s="6"/>
      <c r="GN329" s="6"/>
      <c r="GO329" s="6"/>
      <c r="GP329" s="6"/>
      <c r="GQ329" s="6"/>
      <c r="GR329" s="6"/>
      <c r="GS329" s="6"/>
      <c r="GT329" s="6"/>
      <c r="GU329" s="6"/>
      <c r="GV329" s="6"/>
      <c r="GW329" s="6"/>
      <c r="GX329" s="6"/>
      <c r="GY329" s="6"/>
      <c r="GZ329" s="6"/>
      <c r="HA329" s="6"/>
      <c r="HB329" s="6"/>
      <c r="HC329" s="6"/>
      <c r="HD329" s="6"/>
      <c r="HE329" s="6"/>
      <c r="HF329" s="6"/>
      <c r="HG329" s="6"/>
      <c r="HH329" s="6"/>
      <c r="HI329" s="6"/>
      <c r="HJ329" s="6"/>
      <c r="HK329" s="6"/>
      <c r="HL329" s="6"/>
      <c r="HM329" s="6"/>
      <c r="HN329" s="6"/>
      <c r="HO329" s="6"/>
      <c r="HP329" s="6"/>
      <c r="HQ329" s="6"/>
      <c r="HR329" s="6"/>
      <c r="HS329" s="6"/>
      <c r="HT329" s="6"/>
      <c r="HU329" s="6"/>
      <c r="HV329" s="6"/>
      <c r="HW329" s="6"/>
      <c r="HX329" s="6"/>
      <c r="HY329" s="6"/>
      <c r="HZ329" s="6"/>
      <c r="IA329" s="6"/>
      <c r="IB329" s="6"/>
      <c r="IC329" s="6"/>
    </row>
    <row r="330" spans="1:237" s="3" customFormat="1" ht="13.2" x14ac:dyDescent="0.25">
      <c r="B330" s="52" t="s">
        <v>8168</v>
      </c>
      <c r="C330" s="27">
        <v>2018</v>
      </c>
      <c r="D330" s="86">
        <v>1</v>
      </c>
      <c r="E330" s="86"/>
      <c r="F330" s="86" t="s">
        <v>6691</v>
      </c>
      <c r="G330" s="86"/>
      <c r="H330" s="86" t="s">
        <v>6692</v>
      </c>
      <c r="I330" s="86"/>
      <c r="J330" s="86" t="s">
        <v>6693</v>
      </c>
      <c r="K330" s="86"/>
      <c r="L330" s="86">
        <v>412</v>
      </c>
      <c r="M330" s="86"/>
      <c r="N330" s="86" t="s">
        <v>6694</v>
      </c>
      <c r="O330" s="86"/>
      <c r="P330" s="86" t="s">
        <v>6695</v>
      </c>
      <c r="Q330" s="86"/>
      <c r="R330" s="86" t="s">
        <v>6696</v>
      </c>
      <c r="S330" s="86"/>
      <c r="T330" s="86" t="s">
        <v>6697</v>
      </c>
      <c r="U330" s="86"/>
      <c r="V330" s="86" t="s">
        <v>6698</v>
      </c>
      <c r="W330" s="86"/>
      <c r="X330" s="86" t="s">
        <v>6699</v>
      </c>
      <c r="Y330" s="86"/>
      <c r="Z330" s="86" t="s">
        <v>6700</v>
      </c>
      <c r="AA330" s="86"/>
      <c r="AB330" s="86" t="s">
        <v>6701</v>
      </c>
      <c r="AC330" s="86"/>
      <c r="AD330" s="86" t="s">
        <v>6702</v>
      </c>
      <c r="AE330" s="86"/>
      <c r="AF330" s="86" t="s">
        <v>6703</v>
      </c>
      <c r="AG330" s="86"/>
      <c r="AH330" s="86" t="s">
        <v>6704</v>
      </c>
      <c r="AI330" s="86"/>
      <c r="AJ330" s="86" t="s">
        <v>6705</v>
      </c>
      <c r="AK330" s="86"/>
      <c r="AL330" s="86" t="s">
        <v>6706</v>
      </c>
      <c r="AM330" s="86"/>
      <c r="AN330" s="86" t="s">
        <v>6707</v>
      </c>
      <c r="AO330" s="86"/>
      <c r="AP330" s="86" t="s">
        <v>6708</v>
      </c>
      <c r="AQ330" s="86"/>
      <c r="AR330" s="86" t="s">
        <v>6709</v>
      </c>
      <c r="AS330" s="86"/>
      <c r="AT330" s="86" t="s">
        <v>6710</v>
      </c>
      <c r="AU330" s="86"/>
      <c r="AV330" s="86" t="s">
        <v>6711</v>
      </c>
      <c r="AW330" s="86"/>
      <c r="AX330" s="86" t="s">
        <v>6712</v>
      </c>
      <c r="AY330" s="86"/>
      <c r="AZ330" s="86">
        <v>10</v>
      </c>
      <c r="BA330" s="86"/>
      <c r="BB330" s="86" t="s">
        <v>6713</v>
      </c>
      <c r="BC330" s="86"/>
      <c r="BD330" s="86" t="s">
        <v>6714</v>
      </c>
      <c r="BE330" s="63"/>
      <c r="BF330" s="63"/>
      <c r="BG330" s="6"/>
    </row>
    <row r="331" spans="1:237" s="3" customFormat="1" ht="13.2" x14ac:dyDescent="0.25">
      <c r="B331" s="52"/>
      <c r="C331" s="27">
        <v>2019</v>
      </c>
      <c r="D331" s="86" t="s">
        <v>6715</v>
      </c>
      <c r="E331" s="86"/>
      <c r="F331" s="86" t="s">
        <v>6716</v>
      </c>
      <c r="G331" s="86"/>
      <c r="H331" s="86" t="s">
        <v>6717</v>
      </c>
      <c r="I331" s="86"/>
      <c r="J331" s="86" t="s">
        <v>6718</v>
      </c>
      <c r="K331" s="86"/>
      <c r="L331" s="86">
        <v>340</v>
      </c>
      <c r="M331" s="86"/>
      <c r="N331" s="86">
        <v>3</v>
      </c>
      <c r="O331" s="86"/>
      <c r="P331" s="86" t="s">
        <v>6719</v>
      </c>
      <c r="Q331" s="86"/>
      <c r="R331" s="86" t="s">
        <v>6720</v>
      </c>
      <c r="S331" s="86"/>
      <c r="T331" s="86" t="s">
        <v>6721</v>
      </c>
      <c r="U331" s="86"/>
      <c r="V331" s="86" t="s">
        <v>6722</v>
      </c>
      <c r="W331" s="86"/>
      <c r="X331" s="86" t="s">
        <v>6723</v>
      </c>
      <c r="Y331" s="86"/>
      <c r="Z331" s="86" t="s">
        <v>6724</v>
      </c>
      <c r="AA331" s="86"/>
      <c r="AB331" s="86" t="s">
        <v>6725</v>
      </c>
      <c r="AC331" s="86"/>
      <c r="AD331" s="86" t="s">
        <v>6726</v>
      </c>
      <c r="AE331" s="86"/>
      <c r="AF331" s="86" t="s">
        <v>6727</v>
      </c>
      <c r="AG331" s="86"/>
      <c r="AH331" s="86" t="s">
        <v>6728</v>
      </c>
      <c r="AI331" s="86"/>
      <c r="AJ331" s="86" t="s">
        <v>6729</v>
      </c>
      <c r="AK331" s="86"/>
      <c r="AL331" s="86" t="s">
        <v>6730</v>
      </c>
      <c r="AM331" s="86"/>
      <c r="AN331" s="86" t="s">
        <v>6731</v>
      </c>
      <c r="AO331" s="86"/>
      <c r="AP331" s="86" t="s">
        <v>6732</v>
      </c>
      <c r="AQ331" s="86"/>
      <c r="AR331" s="86" t="s">
        <v>6733</v>
      </c>
      <c r="AS331" s="86"/>
      <c r="AT331" s="86" t="s">
        <v>6734</v>
      </c>
      <c r="AU331" s="86"/>
      <c r="AV331" s="86" t="s">
        <v>6735</v>
      </c>
      <c r="AW331" s="86"/>
      <c r="AX331" s="86" t="s">
        <v>6736</v>
      </c>
      <c r="AY331" s="86"/>
      <c r="AZ331" s="86">
        <v>5</v>
      </c>
      <c r="BA331" s="86"/>
      <c r="BB331" s="86">
        <v>3</v>
      </c>
      <c r="BC331" s="86"/>
      <c r="BD331" s="86" t="s">
        <v>6737</v>
      </c>
      <c r="BE331" s="63"/>
      <c r="BF331" s="63"/>
      <c r="BG331" s="6"/>
    </row>
    <row r="332" spans="1:237" s="3" customFormat="1" ht="13.2" x14ac:dyDescent="0.25">
      <c r="B332" s="52"/>
      <c r="C332" s="27">
        <v>2020</v>
      </c>
      <c r="D332" s="86" t="s">
        <v>6738</v>
      </c>
      <c r="E332" s="86"/>
      <c r="F332" s="86" t="s">
        <v>6739</v>
      </c>
      <c r="G332" s="86"/>
      <c r="H332" s="86" t="s">
        <v>6740</v>
      </c>
      <c r="I332" s="86"/>
      <c r="J332" s="86" t="s">
        <v>6741</v>
      </c>
      <c r="K332" s="86"/>
      <c r="L332" s="86">
        <v>131</v>
      </c>
      <c r="M332" s="86"/>
      <c r="N332" s="86" t="s">
        <v>6742</v>
      </c>
      <c r="O332" s="86"/>
      <c r="P332" s="86" t="s">
        <v>6743</v>
      </c>
      <c r="Q332" s="86"/>
      <c r="R332" s="86" t="s">
        <v>6744</v>
      </c>
      <c r="S332" s="86"/>
      <c r="T332" s="86" t="s">
        <v>6745</v>
      </c>
      <c r="U332" s="86"/>
      <c r="V332" s="86" t="s">
        <v>6746</v>
      </c>
      <c r="W332" s="86"/>
      <c r="X332" s="86" t="s">
        <v>6747</v>
      </c>
      <c r="Y332" s="86"/>
      <c r="Z332" s="86" t="s">
        <v>6748</v>
      </c>
      <c r="AA332" s="86"/>
      <c r="AB332" s="86" t="s">
        <v>6749</v>
      </c>
      <c r="AC332" s="86"/>
      <c r="AD332" s="86" t="s">
        <v>6750</v>
      </c>
      <c r="AE332" s="86"/>
      <c r="AF332" s="86" t="s">
        <v>6751</v>
      </c>
      <c r="AG332" s="86"/>
      <c r="AH332" s="86" t="s">
        <v>6752</v>
      </c>
      <c r="AI332" s="86"/>
      <c r="AJ332" s="86" t="s">
        <v>6753</v>
      </c>
      <c r="AK332" s="86"/>
      <c r="AL332" s="86" t="s">
        <v>6754</v>
      </c>
      <c r="AM332" s="86"/>
      <c r="AN332" s="86" t="s">
        <v>6755</v>
      </c>
      <c r="AO332" s="86"/>
      <c r="AP332" s="86" t="s">
        <v>6756</v>
      </c>
      <c r="AQ332" s="86"/>
      <c r="AR332" s="86" t="s">
        <v>6757</v>
      </c>
      <c r="AS332" s="86"/>
      <c r="AT332" s="86" t="s">
        <v>6758</v>
      </c>
      <c r="AU332" s="86"/>
      <c r="AV332" s="86" t="s">
        <v>6759</v>
      </c>
      <c r="AW332" s="86"/>
      <c r="AX332" s="86" t="s">
        <v>6760</v>
      </c>
      <c r="AY332" s="86"/>
      <c r="AZ332" s="86">
        <v>10</v>
      </c>
      <c r="BA332" s="86"/>
      <c r="BB332" s="86" t="s">
        <v>6761</v>
      </c>
      <c r="BC332" s="86"/>
      <c r="BD332" s="86" t="s">
        <v>6762</v>
      </c>
      <c r="BE332" s="63"/>
      <c r="BF332" s="63"/>
      <c r="BG332" s="6"/>
    </row>
    <row r="333" spans="1:237" s="6" customFormat="1" ht="13.2" x14ac:dyDescent="0.25">
      <c r="B333" s="52"/>
      <c r="C333" s="27">
        <v>2021</v>
      </c>
      <c r="D333" s="86" t="s">
        <v>6763</v>
      </c>
      <c r="E333" s="86"/>
      <c r="F333" s="86" t="s">
        <v>6764</v>
      </c>
      <c r="G333" s="86"/>
      <c r="H333" s="86" t="s">
        <v>6765</v>
      </c>
      <c r="I333" s="86"/>
      <c r="J333" s="86" t="s">
        <v>6766</v>
      </c>
      <c r="K333" s="86"/>
      <c r="L333" s="86">
        <v>114</v>
      </c>
      <c r="M333" s="86"/>
      <c r="N333" s="86" t="s">
        <v>6767</v>
      </c>
      <c r="O333" s="86"/>
      <c r="P333" s="86" t="s">
        <v>6768</v>
      </c>
      <c r="Q333" s="86"/>
      <c r="R333" s="86" t="s">
        <v>6769</v>
      </c>
      <c r="S333" s="86"/>
      <c r="T333" s="86" t="s">
        <v>6770</v>
      </c>
      <c r="U333" s="86"/>
      <c r="V333" s="86" t="s">
        <v>6771</v>
      </c>
      <c r="W333" s="86"/>
      <c r="X333" s="86" t="s">
        <v>6772</v>
      </c>
      <c r="Y333" s="86"/>
      <c r="Z333" s="86" t="s">
        <v>6773</v>
      </c>
      <c r="AA333" s="86"/>
      <c r="AB333" s="86" t="s">
        <v>6774</v>
      </c>
      <c r="AC333" s="86"/>
      <c r="AD333" s="86" t="s">
        <v>6775</v>
      </c>
      <c r="AE333" s="86"/>
      <c r="AF333" s="86" t="s">
        <v>6776</v>
      </c>
      <c r="AG333" s="86"/>
      <c r="AH333" s="86" t="s">
        <v>6777</v>
      </c>
      <c r="AI333" s="86"/>
      <c r="AJ333" s="86" t="s">
        <v>6778</v>
      </c>
      <c r="AK333" s="86"/>
      <c r="AL333" s="86" t="s">
        <v>6779</v>
      </c>
      <c r="AM333" s="86"/>
      <c r="AN333" s="86" t="s">
        <v>6780</v>
      </c>
      <c r="AO333" s="86"/>
      <c r="AP333" s="86" t="s">
        <v>6781</v>
      </c>
      <c r="AQ333" s="86"/>
      <c r="AR333" s="86" t="s">
        <v>6782</v>
      </c>
      <c r="AS333" s="86"/>
      <c r="AT333" s="86" t="s">
        <v>6783</v>
      </c>
      <c r="AU333" s="86"/>
      <c r="AV333" s="86" t="s">
        <v>6784</v>
      </c>
      <c r="AW333" s="86"/>
      <c r="AX333" s="86" t="s">
        <v>6785</v>
      </c>
      <c r="AY333" s="86"/>
      <c r="AZ333" s="86">
        <v>35</v>
      </c>
      <c r="BA333" s="86"/>
      <c r="BB333" s="86" t="s">
        <v>6786</v>
      </c>
      <c r="BC333" s="86"/>
      <c r="BD333" s="86" t="s">
        <v>6787</v>
      </c>
      <c r="BE333" s="63"/>
      <c r="BF333" s="63"/>
    </row>
    <row r="334" spans="1:237" s="4" customFormat="1" ht="13.2" x14ac:dyDescent="0.25">
      <c r="A334" s="6"/>
      <c r="B334" s="52"/>
      <c r="C334" s="13">
        <v>2022</v>
      </c>
      <c r="D334" s="86" t="s">
        <v>6788</v>
      </c>
      <c r="E334" s="86"/>
      <c r="F334" s="86" t="s">
        <v>6789</v>
      </c>
      <c r="G334" s="86"/>
      <c r="H334" s="86" t="s">
        <v>6790</v>
      </c>
      <c r="I334" s="86"/>
      <c r="J334" s="86" t="s">
        <v>6791</v>
      </c>
      <c r="K334" s="86"/>
      <c r="L334" s="86">
        <v>24</v>
      </c>
      <c r="M334" s="86"/>
      <c r="N334" s="86">
        <v>209</v>
      </c>
      <c r="O334" s="86"/>
      <c r="P334" s="86" t="s">
        <v>6792</v>
      </c>
      <c r="Q334" s="86"/>
      <c r="R334" s="86" t="s">
        <v>6793</v>
      </c>
      <c r="S334" s="86"/>
      <c r="T334" s="86" t="s">
        <v>6794</v>
      </c>
      <c r="U334" s="86"/>
      <c r="V334" s="86" t="s">
        <v>6795</v>
      </c>
      <c r="W334" s="86"/>
      <c r="X334" s="86" t="s">
        <v>6796</v>
      </c>
      <c r="Y334" s="86"/>
      <c r="Z334" s="86" t="s">
        <v>6797</v>
      </c>
      <c r="AA334" s="86"/>
      <c r="AB334" s="86" t="s">
        <v>6798</v>
      </c>
      <c r="AC334" s="86"/>
      <c r="AD334" s="86" t="s">
        <v>6799</v>
      </c>
      <c r="AE334" s="86"/>
      <c r="AF334" s="86" t="s">
        <v>6800</v>
      </c>
      <c r="AG334" s="86"/>
      <c r="AH334" s="86" t="s">
        <v>6801</v>
      </c>
      <c r="AI334" s="86"/>
      <c r="AJ334" s="86" t="s">
        <v>6802</v>
      </c>
      <c r="AK334" s="86"/>
      <c r="AL334" s="86" t="s">
        <v>6803</v>
      </c>
      <c r="AM334" s="86"/>
      <c r="AN334" s="86" t="s">
        <v>6804</v>
      </c>
      <c r="AO334" s="86"/>
      <c r="AP334" s="86" t="s">
        <v>6805</v>
      </c>
      <c r="AQ334" s="86"/>
      <c r="AR334" s="86" t="s">
        <v>6806</v>
      </c>
      <c r="AS334" s="86"/>
      <c r="AT334" s="86" t="s">
        <v>6807</v>
      </c>
      <c r="AU334" s="86"/>
      <c r="AV334" s="86" t="s">
        <v>6808</v>
      </c>
      <c r="AW334" s="86"/>
      <c r="AX334" s="86" t="s">
        <v>6809</v>
      </c>
      <c r="AY334" s="86"/>
      <c r="AZ334" s="86">
        <v>482</v>
      </c>
      <c r="BA334" s="86"/>
      <c r="BB334" s="86">
        <v>101</v>
      </c>
      <c r="BC334" s="86"/>
      <c r="BD334" s="86" t="s">
        <v>6810</v>
      </c>
      <c r="BE334" s="63"/>
      <c r="BF334" s="63"/>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row>
    <row r="335" spans="1:237" s="3" customFormat="1" ht="13.2" x14ac:dyDescent="0.25">
      <c r="B335" s="47" t="s">
        <v>8082</v>
      </c>
      <c r="C335" s="5">
        <v>2018</v>
      </c>
      <c r="D335" s="90">
        <f>SUM(D330)</f>
        <v>1</v>
      </c>
      <c r="E335" s="90"/>
      <c r="F335" s="90">
        <f t="shared" ref="F335:BD335" si="36">SUM(F330)</f>
        <v>0</v>
      </c>
      <c r="G335" s="90"/>
      <c r="H335" s="90">
        <f t="shared" si="36"/>
        <v>0</v>
      </c>
      <c r="I335" s="90"/>
      <c r="J335" s="90">
        <f t="shared" ref="J335" si="37">SUM(J330)</f>
        <v>0</v>
      </c>
      <c r="K335" s="90"/>
      <c r="L335" s="90">
        <f t="shared" si="36"/>
        <v>412</v>
      </c>
      <c r="M335" s="115"/>
      <c r="N335" s="90">
        <f t="shared" si="36"/>
        <v>0</v>
      </c>
      <c r="O335" s="90"/>
      <c r="P335" s="90">
        <f t="shared" si="36"/>
        <v>0</v>
      </c>
      <c r="Q335" s="90"/>
      <c r="R335" s="90">
        <f t="shared" si="36"/>
        <v>0</v>
      </c>
      <c r="S335" s="90"/>
      <c r="T335" s="90">
        <f t="shared" si="36"/>
        <v>0</v>
      </c>
      <c r="U335" s="90"/>
      <c r="V335" s="90">
        <f t="shared" si="36"/>
        <v>0</v>
      </c>
      <c r="W335" s="90"/>
      <c r="X335" s="90">
        <f t="shared" si="36"/>
        <v>0</v>
      </c>
      <c r="Y335" s="90"/>
      <c r="Z335" s="90">
        <f t="shared" si="36"/>
        <v>0</v>
      </c>
      <c r="AA335" s="90"/>
      <c r="AB335" s="90">
        <f t="shared" si="36"/>
        <v>0</v>
      </c>
      <c r="AC335" s="90"/>
      <c r="AD335" s="90">
        <f t="shared" si="36"/>
        <v>0</v>
      </c>
      <c r="AE335" s="90"/>
      <c r="AF335" s="90">
        <f t="shared" si="36"/>
        <v>0</v>
      </c>
      <c r="AG335" s="90"/>
      <c r="AH335" s="90">
        <f t="shared" ref="AH335" si="38">SUM(AH330)</f>
        <v>0</v>
      </c>
      <c r="AI335" s="90"/>
      <c r="AJ335" s="90">
        <f t="shared" si="36"/>
        <v>0</v>
      </c>
      <c r="AK335" s="90"/>
      <c r="AL335" s="90">
        <f t="shared" si="36"/>
        <v>0</v>
      </c>
      <c r="AM335" s="90"/>
      <c r="AN335" s="90">
        <f t="shared" si="36"/>
        <v>0</v>
      </c>
      <c r="AO335" s="90"/>
      <c r="AP335" s="90">
        <f t="shared" si="36"/>
        <v>0</v>
      </c>
      <c r="AQ335" s="90"/>
      <c r="AR335" s="90">
        <f t="shared" ref="AR335" si="39">SUM(AR330)</f>
        <v>0</v>
      </c>
      <c r="AS335" s="90"/>
      <c r="AT335" s="90">
        <f t="shared" si="36"/>
        <v>0</v>
      </c>
      <c r="AU335" s="90"/>
      <c r="AV335" s="90">
        <f t="shared" si="36"/>
        <v>0</v>
      </c>
      <c r="AW335" s="90"/>
      <c r="AX335" s="90">
        <f t="shared" si="36"/>
        <v>0</v>
      </c>
      <c r="AY335" s="90"/>
      <c r="AZ335" s="90">
        <f t="shared" si="36"/>
        <v>10</v>
      </c>
      <c r="BA335" s="90"/>
      <c r="BB335" s="90">
        <f t="shared" si="36"/>
        <v>0</v>
      </c>
      <c r="BC335" s="90"/>
      <c r="BD335" s="90">
        <f t="shared" si="36"/>
        <v>0</v>
      </c>
      <c r="BE335" s="63"/>
      <c r="BF335" s="63"/>
      <c r="BG335" s="6"/>
    </row>
    <row r="336" spans="1:237" customFormat="1" ht="13.2" x14ac:dyDescent="0.25">
      <c r="B336" s="47" t="s">
        <v>8082</v>
      </c>
      <c r="C336" s="5">
        <v>2019</v>
      </c>
      <c r="D336" s="90">
        <f>SUM(D326,D331)</f>
        <v>0</v>
      </c>
      <c r="E336" s="90"/>
      <c r="F336" s="90">
        <f>SUM(F326,F331)</f>
        <v>0</v>
      </c>
      <c r="G336" s="90"/>
      <c r="H336" s="90">
        <f>SUM(H326,H331)</f>
        <v>0</v>
      </c>
      <c r="I336" s="90"/>
      <c r="J336" s="90">
        <f>SUM(J326,J331)</f>
        <v>0</v>
      </c>
      <c r="K336" s="90"/>
      <c r="L336" s="90">
        <f>SUM(L326,L331)</f>
        <v>1637</v>
      </c>
      <c r="M336" s="90"/>
      <c r="N336" s="90">
        <f>SUM(N326,N331)</f>
        <v>3</v>
      </c>
      <c r="O336" s="90"/>
      <c r="P336" s="90">
        <f>SUM(P326,P331)</f>
        <v>0</v>
      </c>
      <c r="Q336" s="90"/>
      <c r="R336" s="90">
        <f>SUM(R326,R331)</f>
        <v>0</v>
      </c>
      <c r="S336" s="90"/>
      <c r="T336" s="90">
        <f>SUM(T326,T331)</f>
        <v>0</v>
      </c>
      <c r="U336" s="90"/>
      <c r="V336" s="90">
        <f>SUM(V326,V331)</f>
        <v>0</v>
      </c>
      <c r="W336" s="90"/>
      <c r="X336" s="90">
        <f>SUM(X326,X331)</f>
        <v>0</v>
      </c>
      <c r="Y336" s="90"/>
      <c r="Z336" s="90">
        <f>SUM(Z326,Z331)</f>
        <v>0</v>
      </c>
      <c r="AA336" s="90"/>
      <c r="AB336" s="90">
        <f>SUM(AB326,AB331)</f>
        <v>0</v>
      </c>
      <c r="AC336" s="90"/>
      <c r="AD336" s="90">
        <f>SUM(AD326,AD331)</f>
        <v>0</v>
      </c>
      <c r="AE336" s="90"/>
      <c r="AF336" s="90">
        <f>SUM(AF326,AF331)</f>
        <v>0</v>
      </c>
      <c r="AG336" s="90"/>
      <c r="AH336" s="90">
        <f>SUM(AH326,AH331)</f>
        <v>0</v>
      </c>
      <c r="AI336" s="90"/>
      <c r="AJ336" s="90">
        <f>SUM(AJ326,AJ331)</f>
        <v>0</v>
      </c>
      <c r="AK336" s="90"/>
      <c r="AL336" s="90">
        <f>SUM(AL326,AL331)</f>
        <v>0</v>
      </c>
      <c r="AM336" s="90"/>
      <c r="AN336" s="90">
        <f>SUM(AN326,AN331)</f>
        <v>0</v>
      </c>
      <c r="AO336" s="90"/>
      <c r="AP336" s="90">
        <f>SUM(AP326,AP331)</f>
        <v>0</v>
      </c>
      <c r="AQ336" s="90"/>
      <c r="AR336" s="90">
        <f>SUM(AR326,AR331)</f>
        <v>0</v>
      </c>
      <c r="AS336" s="90"/>
      <c r="AT336" s="90">
        <f>SUM(AT326,AT331)</f>
        <v>0</v>
      </c>
      <c r="AU336" s="90"/>
      <c r="AV336" s="90">
        <f>SUM(AV326,AV331)</f>
        <v>0</v>
      </c>
      <c r="AW336" s="90"/>
      <c r="AX336" s="90">
        <f>SUM(AX326,AX331)</f>
        <v>0</v>
      </c>
      <c r="AY336" s="90"/>
      <c r="AZ336" s="90">
        <f>SUM(AZ326,AZ331)</f>
        <v>5</v>
      </c>
      <c r="BA336" s="90"/>
      <c r="BB336" s="90">
        <f>SUM(BB326,BB331)</f>
        <v>5</v>
      </c>
      <c r="BC336" s="90"/>
      <c r="BD336" s="90">
        <f>SUM(BD326,BD331)</f>
        <v>0</v>
      </c>
      <c r="BE336" s="63"/>
      <c r="BF336" s="63"/>
      <c r="BG336" s="6"/>
    </row>
    <row r="337" spans="1:237" s="3" customFormat="1" ht="13.2" x14ac:dyDescent="0.25">
      <c r="B337" s="47" t="s">
        <v>8082</v>
      </c>
      <c r="C337" s="5">
        <v>2020</v>
      </c>
      <c r="D337" s="90">
        <f>SUM(D327,D332)</f>
        <v>0</v>
      </c>
      <c r="E337" s="90"/>
      <c r="F337" s="90">
        <f>SUM(F327,F332)</f>
        <v>0</v>
      </c>
      <c r="G337" s="90"/>
      <c r="H337" s="90">
        <f>SUM(H327,H332)</f>
        <v>0</v>
      </c>
      <c r="I337" s="90"/>
      <c r="J337" s="90">
        <f>SUM(J327,J332)</f>
        <v>0</v>
      </c>
      <c r="K337" s="90"/>
      <c r="L337" s="90">
        <f>SUM(L327,L332)</f>
        <v>133</v>
      </c>
      <c r="M337" s="90"/>
      <c r="N337" s="90">
        <f>SUM(N327,N332)</f>
        <v>181</v>
      </c>
      <c r="O337" s="90"/>
      <c r="P337" s="90">
        <f>SUM(P327,P332)</f>
        <v>0</v>
      </c>
      <c r="Q337" s="90"/>
      <c r="R337" s="90">
        <f>SUM(R327,R332)</f>
        <v>35</v>
      </c>
      <c r="S337" s="90"/>
      <c r="T337" s="90">
        <f>SUM(T327,T332)</f>
        <v>0</v>
      </c>
      <c r="U337" s="90"/>
      <c r="V337" s="90">
        <f>SUM(V327,V332)</f>
        <v>378</v>
      </c>
      <c r="W337" s="90"/>
      <c r="X337" s="90">
        <f>SUM(X327,X332)</f>
        <v>876</v>
      </c>
      <c r="Y337" s="90"/>
      <c r="Z337" s="90">
        <f>SUM(Z327,Z332)</f>
        <v>0</v>
      </c>
      <c r="AA337" s="90"/>
      <c r="AB337" s="90">
        <f>SUM(AB327,AB332)</f>
        <v>0</v>
      </c>
      <c r="AC337" s="90"/>
      <c r="AD337" s="90">
        <f>SUM(AD327,AD332)</f>
        <v>5</v>
      </c>
      <c r="AE337" s="90"/>
      <c r="AF337" s="90">
        <f>SUM(AF327,AF332)</f>
        <v>0</v>
      </c>
      <c r="AG337" s="90"/>
      <c r="AH337" s="90">
        <f>SUM(AH327,AH332)</f>
        <v>0</v>
      </c>
      <c r="AI337" s="90"/>
      <c r="AJ337" s="90">
        <f>SUM(AJ327,AJ332)</f>
        <v>0</v>
      </c>
      <c r="AK337" s="90"/>
      <c r="AL337" s="90">
        <f>SUM(AL327,AL332)</f>
        <v>0</v>
      </c>
      <c r="AM337" s="90"/>
      <c r="AN337" s="90">
        <f>SUM(AN327,AN332)</f>
        <v>0</v>
      </c>
      <c r="AO337" s="90"/>
      <c r="AP337" s="90">
        <f>SUM(AP327,AP332)</f>
        <v>0</v>
      </c>
      <c r="AQ337" s="90"/>
      <c r="AR337" s="90">
        <f>SUM(AR327,AR332)</f>
        <v>0</v>
      </c>
      <c r="AS337" s="90"/>
      <c r="AT337" s="90">
        <f>SUM(AT327,AT332)</f>
        <v>0</v>
      </c>
      <c r="AU337" s="90"/>
      <c r="AV337" s="90">
        <f>SUM(AV327,AV332)</f>
        <v>0</v>
      </c>
      <c r="AW337" s="90"/>
      <c r="AX337" s="90">
        <f>SUM(AX327,AX332)</f>
        <v>0</v>
      </c>
      <c r="AY337" s="90"/>
      <c r="AZ337" s="90">
        <f>SUM(AZ327,AZ332)</f>
        <v>10</v>
      </c>
      <c r="BA337" s="90"/>
      <c r="BB337" s="90">
        <f>SUM(BB327,BB332)</f>
        <v>475</v>
      </c>
      <c r="BC337" s="90"/>
      <c r="BD337" s="90">
        <f>SUM(BD327,BD332)</f>
        <v>0</v>
      </c>
      <c r="BE337" s="63"/>
      <c r="BF337" s="63"/>
      <c r="BG337" s="6"/>
    </row>
    <row r="338" spans="1:237" customFormat="1" ht="13.2" x14ac:dyDescent="0.25">
      <c r="B338" s="47" t="s">
        <v>8082</v>
      </c>
      <c r="C338" s="5">
        <v>2021</v>
      </c>
      <c r="D338" s="90">
        <f>SUM(D328,D333)</f>
        <v>0</v>
      </c>
      <c r="E338" s="90"/>
      <c r="F338" s="90">
        <f>SUM(F328,F333)</f>
        <v>0</v>
      </c>
      <c r="G338" s="90"/>
      <c r="H338" s="90">
        <f>SUM(H328,H333)</f>
        <v>0</v>
      </c>
      <c r="I338" s="90"/>
      <c r="J338" s="90">
        <f>SUM(J328,J333)</f>
        <v>0</v>
      </c>
      <c r="K338" s="90"/>
      <c r="L338" s="90">
        <f>SUM(L328,L333)</f>
        <v>114</v>
      </c>
      <c r="M338" s="90"/>
      <c r="N338" s="90">
        <f>SUM(N328,N333)</f>
        <v>9</v>
      </c>
      <c r="O338" s="90"/>
      <c r="P338" s="90">
        <f>SUM(P328,P333)</f>
        <v>0</v>
      </c>
      <c r="Q338" s="90"/>
      <c r="R338" s="90">
        <f>SUM(R328,R333)</f>
        <v>358</v>
      </c>
      <c r="S338" s="90"/>
      <c r="T338" s="90">
        <f>SUM(T328,T333)</f>
        <v>0</v>
      </c>
      <c r="U338" s="90"/>
      <c r="V338" s="90">
        <f>SUM(V328,V333)</f>
        <v>241</v>
      </c>
      <c r="W338" s="90"/>
      <c r="X338" s="90">
        <f>SUM(X328,X333)</f>
        <v>27</v>
      </c>
      <c r="Y338" s="90"/>
      <c r="Z338" s="90">
        <f>SUM(Z328,Z333)</f>
        <v>0</v>
      </c>
      <c r="AA338" s="90"/>
      <c r="AB338" s="90">
        <f>SUM(AB328,AB333)</f>
        <v>0</v>
      </c>
      <c r="AC338" s="90"/>
      <c r="AD338" s="90">
        <f>SUM(AD328,AD333)</f>
        <v>4</v>
      </c>
      <c r="AE338" s="90"/>
      <c r="AF338" s="90">
        <f>SUM(AF328,AF333)</f>
        <v>0</v>
      </c>
      <c r="AG338" s="90"/>
      <c r="AH338" s="90">
        <f>SUM(AH328,AH333)</f>
        <v>0</v>
      </c>
      <c r="AI338" s="90"/>
      <c r="AJ338" s="90">
        <f>SUM(AJ328,AJ333)</f>
        <v>0</v>
      </c>
      <c r="AK338" s="90"/>
      <c r="AL338" s="90">
        <f>SUM(AL328,AL333)</f>
        <v>0</v>
      </c>
      <c r="AM338" s="90"/>
      <c r="AN338" s="90">
        <f>SUM(AN328,AN333)</f>
        <v>0</v>
      </c>
      <c r="AO338" s="90"/>
      <c r="AP338" s="90">
        <f>SUM(AP328,AP333)</f>
        <v>0</v>
      </c>
      <c r="AQ338" s="90"/>
      <c r="AR338" s="90">
        <f>SUM(AR328,AR333)</f>
        <v>0</v>
      </c>
      <c r="AS338" s="90"/>
      <c r="AT338" s="90">
        <f>SUM(AT328,AT333)</f>
        <v>7</v>
      </c>
      <c r="AU338" s="90"/>
      <c r="AV338" s="90">
        <f>SUM(AV328,AV333)</f>
        <v>2</v>
      </c>
      <c r="AW338" s="90"/>
      <c r="AX338" s="90">
        <f>SUM(AX328,AX333)</f>
        <v>0</v>
      </c>
      <c r="AY338" s="90"/>
      <c r="AZ338" s="90">
        <f>SUM(AZ328,AZ333)</f>
        <v>35</v>
      </c>
      <c r="BA338" s="90"/>
      <c r="BB338" s="90">
        <f>SUM(BB328,BB333)</f>
        <v>422</v>
      </c>
      <c r="BC338" s="90"/>
      <c r="BD338" s="90">
        <f>SUM(BD328,BD333)</f>
        <v>0</v>
      </c>
      <c r="BE338" s="63"/>
      <c r="BF338" s="63"/>
      <c r="BG338" s="6"/>
    </row>
    <row r="339" spans="1:237" customFormat="1" ht="13.2" x14ac:dyDescent="0.25">
      <c r="B339" s="47" t="s">
        <v>8082</v>
      </c>
      <c r="C339" s="5">
        <v>2022</v>
      </c>
      <c r="D339" s="90">
        <f>SUM(D329,D334)</f>
        <v>0</v>
      </c>
      <c r="E339" s="90"/>
      <c r="F339" s="90">
        <f>SUM(F329,F334)</f>
        <v>0</v>
      </c>
      <c r="G339" s="90"/>
      <c r="H339" s="90">
        <f>SUM(H329,H334)</f>
        <v>0</v>
      </c>
      <c r="I339" s="90"/>
      <c r="J339" s="90">
        <f>SUM(J329,J334)</f>
        <v>0</v>
      </c>
      <c r="K339" s="90"/>
      <c r="L339" s="90">
        <f>SUM(L329,L334)</f>
        <v>26</v>
      </c>
      <c r="M339" s="90"/>
      <c r="N339" s="90">
        <f>SUM(N329,N334)</f>
        <v>247</v>
      </c>
      <c r="O339" s="90"/>
      <c r="P339" s="90">
        <f>SUM(P329,P334)</f>
        <v>8</v>
      </c>
      <c r="Q339" s="90"/>
      <c r="R339" s="90">
        <f>SUM(R329,R334)</f>
        <v>117</v>
      </c>
      <c r="S339" s="90"/>
      <c r="T339" s="90">
        <f>SUM(T329,T334)</f>
        <v>0</v>
      </c>
      <c r="U339" s="90"/>
      <c r="V339" s="90">
        <f>SUM(V329,V334)</f>
        <v>78</v>
      </c>
      <c r="W339" s="90"/>
      <c r="X339" s="90">
        <f>SUM(X329,X334)</f>
        <v>0</v>
      </c>
      <c r="Y339" s="90"/>
      <c r="Z339" s="90">
        <f>SUM(Z329,Z334)</f>
        <v>0</v>
      </c>
      <c r="AA339" s="90"/>
      <c r="AB339" s="90">
        <f>SUM(AB329,AB334)</f>
        <v>0</v>
      </c>
      <c r="AC339" s="90"/>
      <c r="AD339" s="90">
        <f>SUM(AD329,AD334)</f>
        <v>67</v>
      </c>
      <c r="AE339" s="90"/>
      <c r="AF339" s="90">
        <f>SUM(AF329,AF334)</f>
        <v>0</v>
      </c>
      <c r="AG339" s="90"/>
      <c r="AH339" s="90">
        <f>SUM(AH329,AH334)</f>
        <v>0</v>
      </c>
      <c r="AI339" s="90"/>
      <c r="AJ339" s="90">
        <f>SUM(AJ329,AJ334)</f>
        <v>0</v>
      </c>
      <c r="AK339" s="90"/>
      <c r="AL339" s="90">
        <f>SUM(AL329,AL334)</f>
        <v>0</v>
      </c>
      <c r="AM339" s="90"/>
      <c r="AN339" s="90">
        <f>SUM(AN329,AN334)</f>
        <v>0</v>
      </c>
      <c r="AO339" s="90"/>
      <c r="AP339" s="90">
        <f>SUM(AP329,AP334)</f>
        <v>0</v>
      </c>
      <c r="AQ339" s="90"/>
      <c r="AR339" s="90">
        <f>SUM(AR329,AR334)</f>
        <v>0</v>
      </c>
      <c r="AS339" s="90"/>
      <c r="AT339" s="90">
        <f>SUM(AT329,AT334)</f>
        <v>34</v>
      </c>
      <c r="AU339" s="90"/>
      <c r="AV339" s="90">
        <f>SUM(AV329,AV334)</f>
        <v>0</v>
      </c>
      <c r="AW339" s="90"/>
      <c r="AX339" s="90">
        <f>SUM(AX329,AX334)</f>
        <v>0</v>
      </c>
      <c r="AY339" s="90"/>
      <c r="AZ339" s="90">
        <f>SUM(AZ329,AZ334)</f>
        <v>502</v>
      </c>
      <c r="BA339" s="90"/>
      <c r="BB339" s="90">
        <f>SUM(BB329,BB334)</f>
        <v>485</v>
      </c>
      <c r="BC339" s="90"/>
      <c r="BD339" s="90">
        <f>SUM(BD329,BD334)</f>
        <v>0</v>
      </c>
      <c r="BE339" s="63"/>
      <c r="BF339" s="63"/>
      <c r="BG339" s="6"/>
    </row>
    <row r="340" spans="1:237" customFormat="1" ht="13.2" x14ac:dyDescent="0.25">
      <c r="B340" s="54"/>
      <c r="C340" s="30"/>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c r="AQ340" s="117"/>
      <c r="AR340" s="117"/>
      <c r="AS340" s="117"/>
      <c r="AT340" s="117"/>
      <c r="AU340" s="117"/>
      <c r="AV340" s="117"/>
      <c r="AW340" s="117"/>
      <c r="AX340" s="117"/>
      <c r="AY340" s="117"/>
      <c r="AZ340" s="117"/>
      <c r="BA340" s="117"/>
      <c r="BB340" s="117"/>
      <c r="BC340" s="117"/>
      <c r="BD340" s="117"/>
      <c r="BE340" s="63"/>
      <c r="BF340" s="63"/>
      <c r="BG340" s="6"/>
    </row>
    <row r="341" spans="1:237" s="3" customFormat="1" ht="13.2" x14ac:dyDescent="0.25">
      <c r="B341" s="47" t="s">
        <v>8169</v>
      </c>
      <c r="C341" s="5">
        <v>2018</v>
      </c>
      <c r="D341" s="90">
        <f>SUM(D23,D35,D55,D97,D130,D141,D187,D221,D320,D335)</f>
        <v>194281</v>
      </c>
      <c r="E341" s="90"/>
      <c r="F341" s="90">
        <f>SUM(F23,F35,F55,F97,F130,F141,F187,F221,F320,F335)</f>
        <v>1233</v>
      </c>
      <c r="G341" s="90"/>
      <c r="H341" s="90">
        <f>SUM(H23,H35,H55,H97,H130,H141,H187,H221,H320,H335)</f>
        <v>275</v>
      </c>
      <c r="I341" s="90"/>
      <c r="J341" s="90">
        <f>SUM(J23,J35,J55,J97,J130,J141,J187,J221,J320,J335)</f>
        <v>0</v>
      </c>
      <c r="K341" s="90"/>
      <c r="L341" s="90">
        <f>SUM(L23,L35,L55,L97,L130,L141,L187,L221,L320,L335)</f>
        <v>20643</v>
      </c>
      <c r="M341" s="90"/>
      <c r="N341" s="90">
        <f>SUM(N23,N35,N55,N97,N130,N141,N187,N221,N320,N335)</f>
        <v>6106</v>
      </c>
      <c r="O341" s="90"/>
      <c r="P341" s="90">
        <f>SUM(P23,P35,P55,P97,P130,P141,P187,P221,P320,P335)</f>
        <v>449</v>
      </c>
      <c r="Q341" s="90"/>
      <c r="R341" s="90">
        <f>SUM(R23,R35,R55,R97,R130,R141,R187,R221,R320,R335)</f>
        <v>168</v>
      </c>
      <c r="S341" s="90"/>
      <c r="T341" s="90">
        <f>SUM(T23,T35,T55,T97,T130,T141,T187,T221,T320,T335)</f>
        <v>0</v>
      </c>
      <c r="U341" s="90"/>
      <c r="V341" s="90">
        <f>SUM(V23,V35,V55,V97,V130,V141,V187,V221,V320,V335)</f>
        <v>2594</v>
      </c>
      <c r="W341" s="90"/>
      <c r="X341" s="90">
        <f>SUM(X23,X35,X55,X97,X130,X141,X187,X221,X320,X335)</f>
        <v>0</v>
      </c>
      <c r="Y341" s="90"/>
      <c r="Z341" s="90">
        <f>SUM(Z23,Z35,Z55,Z97,Z130,Z141,Z187,Z221,Z320,Z335)</f>
        <v>2306</v>
      </c>
      <c r="AA341" s="90"/>
      <c r="AB341" s="90">
        <f>SUM(AB23,AB35,AB55,AB97,AB130,AB141,AB187,AB221,AB320,AB335)</f>
        <v>0</v>
      </c>
      <c r="AC341" s="90"/>
      <c r="AD341" s="90">
        <f>SUM(AD23,AD35,AD55,AD97,AD130,AD141,AD187,AD221,AD320,AD335)</f>
        <v>7</v>
      </c>
      <c r="AE341" s="90"/>
      <c r="AF341" s="90">
        <f>SUM(AF23,AF35,AF55,AF97,AF130,AF141,AF187,AF221,AF320,AF335)</f>
        <v>7</v>
      </c>
      <c r="AG341" s="90"/>
      <c r="AH341" s="90">
        <f>SUM(AH23,AH35,AH55,AH97,AH130,AH141,AH187,AH221,AH320,AH335)</f>
        <v>0</v>
      </c>
      <c r="AI341" s="90"/>
      <c r="AJ341" s="90">
        <f>SUM(AJ23,AJ35,AJ55,AJ97,AJ130,AJ141,AJ187,AJ221,AJ320,AJ335)</f>
        <v>0</v>
      </c>
      <c r="AK341" s="90"/>
      <c r="AL341" s="90">
        <f>SUM(AL23,AL35,AL55,AL97,AL130,AL141,AL187,AL221,AL320,AL335)</f>
        <v>12036</v>
      </c>
      <c r="AM341" s="90"/>
      <c r="AN341" s="90">
        <f>SUM(AN23,AN35,AN55,AN97,AN130,AN141,AN187,AN221,AN320,AN335)</f>
        <v>2520</v>
      </c>
      <c r="AO341" s="90"/>
      <c r="AP341" s="90">
        <f>SUM(AP23,AP35,AP55,AP97,AP130,AP141,AP187,AP221,AP320,AP335)</f>
        <v>19897</v>
      </c>
      <c r="AQ341" s="90"/>
      <c r="AR341" s="90">
        <f>SUM(AR23,AR35,AR55,AR97,AR130,AR141,AR187,AR221,AR320,AR335)</f>
        <v>0</v>
      </c>
      <c r="AS341" s="90"/>
      <c r="AT341" s="90">
        <f>SUM(AT23,AT35,AT55,AT97,AT130,AT141,AT187,AT221,AT320,AT335)</f>
        <v>38088</v>
      </c>
      <c r="AU341" s="90"/>
      <c r="AV341" s="90">
        <f>SUM(AV23,AV35,AV55,AV97,AV130,AV141,AV187,AV221,AV320,AV335)</f>
        <v>29</v>
      </c>
      <c r="AW341" s="90"/>
      <c r="AX341" s="90">
        <f>SUM(AX23,AX35,AX55,AX97,AX130,AX141,AX187,AX221,AX320,AX335)</f>
        <v>82103</v>
      </c>
      <c r="AY341" s="90"/>
      <c r="AZ341" s="90">
        <f>SUM(AZ23,AZ35,AZ55,AZ97,AZ130,AZ141,AZ187,AZ221,AZ320,AZ335)</f>
        <v>1107</v>
      </c>
      <c r="BA341" s="90"/>
      <c r="BB341" s="90">
        <f>SUM(BB23,BB35,BB55,BB97,BB130,BB141,BB187,BB221,BB320,BB335)</f>
        <v>402</v>
      </c>
      <c r="BC341" s="90"/>
      <c r="BD341" s="90">
        <f>SUM(BD23,BD35,BD55,BD97,BD130,BD141,BD187,BD221,BD320,BD335)</f>
        <v>3868</v>
      </c>
      <c r="BE341" s="63"/>
      <c r="BF341" s="63"/>
      <c r="BG341" s="6"/>
    </row>
    <row r="342" spans="1:237" customFormat="1" ht="13.2" x14ac:dyDescent="0.25">
      <c r="B342" s="47" t="s">
        <v>8169</v>
      </c>
      <c r="C342" s="5">
        <v>2019</v>
      </c>
      <c r="D342" s="90">
        <f>SUM(D24,D36,D56,D98,D131,D142,D188,D222,D321,D336)</f>
        <v>92927</v>
      </c>
      <c r="E342" s="90"/>
      <c r="F342" s="90">
        <f>SUM(F24,F36,F56,F98,F131,F142,F188,F222,F321,F336)</f>
        <v>62</v>
      </c>
      <c r="G342" s="90"/>
      <c r="H342" s="90">
        <f>SUM(H24,H36,H56,H98,H131,H142,H188,H222,H321,H336)</f>
        <v>218</v>
      </c>
      <c r="I342" s="90"/>
      <c r="J342" s="90">
        <f>SUM(J24,J36,J56,J98,J131,J142,J188,J222,J321,J336)</f>
        <v>0</v>
      </c>
      <c r="K342" s="90"/>
      <c r="L342" s="90">
        <f>SUM(L24,L36,L56,L98,L131,L142,L188,L222,L321,L336)</f>
        <v>9827</v>
      </c>
      <c r="M342" s="90"/>
      <c r="N342" s="90">
        <f>SUM(N24,N36,N56,N98,N131,N142,N188,N222,N321,N336)</f>
        <v>2174</v>
      </c>
      <c r="O342" s="90"/>
      <c r="P342" s="90">
        <f>SUM(P24,P36,P56,P98,P131,P142,P188,P222,P321,P336)</f>
        <v>0</v>
      </c>
      <c r="Q342" s="90"/>
      <c r="R342" s="90">
        <f>SUM(R24,R36,R56,R98,R131,R142,R188,R222,R321,R336)</f>
        <v>2975</v>
      </c>
      <c r="S342" s="90"/>
      <c r="T342" s="90">
        <f>SUM(T24,T36,T56,T98,T131,T142,T188,T222,T321,T336)</f>
        <v>0</v>
      </c>
      <c r="U342" s="90"/>
      <c r="V342" s="90">
        <f>SUM(V24,V36,V56,V98,V131,V142,V188,V222,V321,V336)</f>
        <v>146</v>
      </c>
      <c r="W342" s="90"/>
      <c r="X342" s="90">
        <f>SUM(X24,X36,X56,X98,X131,X142,X188,X222,X321,X336)</f>
        <v>2011</v>
      </c>
      <c r="Y342" s="90"/>
      <c r="Z342" s="90">
        <f>SUM(Z24,Z36,Z56,Z98,Z131,Z142,Z188,Z222,Z321,Z336)</f>
        <v>659</v>
      </c>
      <c r="AA342" s="90"/>
      <c r="AB342" s="90">
        <f>SUM(AB24,AB36,AB56,AB98,AB131,AB142,AB188,AB222,AB321,AB336)</f>
        <v>547</v>
      </c>
      <c r="AC342" s="90"/>
      <c r="AD342" s="90">
        <f>SUM(AD24,AD36,AD56,AD98,AD131,AD142,AD188,AD222,AD321,AD336)</f>
        <v>4142</v>
      </c>
      <c r="AE342" s="90"/>
      <c r="AF342" s="90">
        <f>SUM(AF24,AF36,AF56,AF98,AF131,AF142,AF188,AF222,AF321,AF336)</f>
        <v>1</v>
      </c>
      <c r="AG342" s="90"/>
      <c r="AH342" s="90">
        <f>SUM(AH24,AH36,AH56,AH98,AH131,AH142,AH188,AH222,AH321,AH336)</f>
        <v>0</v>
      </c>
      <c r="AI342" s="90"/>
      <c r="AJ342" s="90">
        <f>SUM(AJ24,AJ36,AJ56,AJ98,AJ131,AJ142,AJ188,AJ222,AJ321,AJ336)</f>
        <v>37</v>
      </c>
      <c r="AK342" s="90"/>
      <c r="AL342" s="90">
        <f>SUM(AL24,AL36,AL56,AL98,AL131,AL142,AL188,AL222,AL321,AL336)</f>
        <v>4564</v>
      </c>
      <c r="AM342" s="90"/>
      <c r="AN342" s="90">
        <f>SUM(AN24,AN36,AN56,AN98,AN131,AN142,AN188,AN222,AN321,AN336)</f>
        <v>4953</v>
      </c>
      <c r="AO342" s="90"/>
      <c r="AP342" s="90">
        <f>SUM(AP24,AP36,AP56,AP98,AP131,AP142,AP188,AP222,AP321,AP336)</f>
        <v>0</v>
      </c>
      <c r="AQ342" s="90"/>
      <c r="AR342" s="90">
        <f>SUM(AR24,AR36,AR56,AR98,AR131,AR142,AR188,AR222,AR321,AR336)</f>
        <v>0</v>
      </c>
      <c r="AS342" s="90"/>
      <c r="AT342" s="90">
        <f>SUM(AT24,AT36,AT56,AT98,AT131,AT142,AT188,AT222,AT321,AT336)</f>
        <v>20734</v>
      </c>
      <c r="AU342" s="90"/>
      <c r="AV342" s="90">
        <f>SUM(AV24,AV36,AV56,AV98,AV131,AV142,AV188,AV222,AV321,AV336)</f>
        <v>8</v>
      </c>
      <c r="AW342" s="90"/>
      <c r="AX342" s="90">
        <f>SUM(AX24,AX36,AX56,AX98,AX131,AX142,AX188,AX222,AX321,AX336)</f>
        <v>65322</v>
      </c>
      <c r="AY342" s="90"/>
      <c r="AZ342" s="90">
        <f>SUM(AZ24,AZ36,AZ56,AZ98,AZ131,AZ142,AZ188,AZ222,AZ321,AZ336)</f>
        <v>929</v>
      </c>
      <c r="BA342" s="90"/>
      <c r="BB342" s="90">
        <f>SUM(BB24,BB36,BB56,BB98,BB131,BB142,BB188,BB222,BB321,BB336)</f>
        <v>635</v>
      </c>
      <c r="BC342" s="90"/>
      <c r="BD342" s="90">
        <f>SUM(BD24,BD36,BD56,BD98,BD131,BD142,BD188,BD222,BD321,BD336)</f>
        <v>458</v>
      </c>
      <c r="BE342" s="63"/>
      <c r="BF342" s="63"/>
      <c r="BG342" s="6"/>
    </row>
    <row r="343" spans="1:237" customFormat="1" ht="13.2" x14ac:dyDescent="0.25">
      <c r="B343" s="47" t="s">
        <v>8169</v>
      </c>
      <c r="C343" s="5">
        <v>2020</v>
      </c>
      <c r="D343" s="90">
        <f>SUM(D25,D37,D57,D99,D132,D143,D189,D223,D322,D337)</f>
        <v>118923</v>
      </c>
      <c r="E343" s="90"/>
      <c r="F343" s="90">
        <f>SUM(F25,F37,F57,F99,F132,F143,F189,F223,F322,F337)</f>
        <v>1477</v>
      </c>
      <c r="G343" s="90"/>
      <c r="H343" s="90">
        <f>SUM(H25,H37,H57,H99,H132,H143,H189,H223,H322,H337)</f>
        <v>447</v>
      </c>
      <c r="I343" s="90"/>
      <c r="J343" s="90">
        <f>SUM(J25,J37,J57,J99,J132,J143,J189,J223,J322,J337)</f>
        <v>0</v>
      </c>
      <c r="K343" s="90"/>
      <c r="L343" s="90">
        <f>SUM(L25,L37,L57,L99,L132,L143,L189,L223,L322,L337)</f>
        <v>9077</v>
      </c>
      <c r="M343" s="90"/>
      <c r="N343" s="90">
        <f>SUM(N25,N37,N57,N99,N132,N143,N189,N223,N322,N337)</f>
        <v>720</v>
      </c>
      <c r="O343" s="90"/>
      <c r="P343" s="90">
        <f>SUM(P25,P37,P57,P99,P132,P143,P189,P223,P322,P337)</f>
        <v>1</v>
      </c>
      <c r="Q343" s="90"/>
      <c r="R343" s="90">
        <f>SUM(R25,R37,R57,R99,R132,R143,R189,R223,R322,R337)</f>
        <v>36</v>
      </c>
      <c r="S343" s="90"/>
      <c r="T343" s="90">
        <f>SUM(T25,T37,T57,T99,T132,T143,T189,T223,T322,T337)</f>
        <v>0</v>
      </c>
      <c r="U343" s="90"/>
      <c r="V343" s="90">
        <f>SUM(V25,V37,V57,V99,V132,V143,V189,V223,V322,V337)</f>
        <v>435</v>
      </c>
      <c r="W343" s="90"/>
      <c r="X343" s="90">
        <f>SUM(X25,X37,X57,X99,X132,X143,X189,X223,X322,X337)</f>
        <v>32603</v>
      </c>
      <c r="Y343" s="90"/>
      <c r="Z343" s="90">
        <f>SUM(Z25,Z37,Z57,Z99,Z132,Z143,Z189,Z223,Z322,Z337)</f>
        <v>641</v>
      </c>
      <c r="AA343" s="90"/>
      <c r="AB343" s="90">
        <f>SUM(AB25,AB37,AB57,AB99,AB132,AB143,AB189,AB223,AB322,AB337)</f>
        <v>0</v>
      </c>
      <c r="AC343" s="90"/>
      <c r="AD343" s="90">
        <f>SUM(AD25,AD37,AD57,AD99,AD132,AD143,AD189,AD223,AD322,AD337)</f>
        <v>534</v>
      </c>
      <c r="AE343" s="90"/>
      <c r="AF343" s="90">
        <f>SUM(AF25,AF37,AF57,AF99,AF132,AF143,AF189,AF223,AF322,AF337)</f>
        <v>4</v>
      </c>
      <c r="AG343" s="90"/>
      <c r="AH343" s="90">
        <f>SUM(AH25,AH37,AH57,AH99,AH132,AH143,AH189,AH223,AH322,AH337)</f>
        <v>0</v>
      </c>
      <c r="AI343" s="90"/>
      <c r="AJ343" s="90">
        <f>SUM(AJ25,AJ37,AJ57,AJ99,AJ132,AJ143,AJ189,AJ223,AJ322,AJ337)</f>
        <v>33</v>
      </c>
      <c r="AK343" s="90"/>
      <c r="AL343" s="90">
        <f>SUM(AL25,AL37,AL57,AL99,AL132,AL143,AL189,AL223,AL322,AL337)</f>
        <v>614</v>
      </c>
      <c r="AM343" s="90"/>
      <c r="AN343" s="90">
        <f>SUM(AN25,AN37,AN57,AN99,AN132,AN143,AN189,AN223,AN322,AN337)</f>
        <v>1448</v>
      </c>
      <c r="AO343" s="90"/>
      <c r="AP343" s="90">
        <f>SUM(AP25,AP37,AP57,AP99,AP132,AP143,AP189,AP223,AP322,AP337)</f>
        <v>24</v>
      </c>
      <c r="AQ343" s="90"/>
      <c r="AR343" s="90">
        <f>SUM(AR25,AR37,AR57,AR99,AR132,AR143,AR189,AR223,AR322,AR337)</f>
        <v>0</v>
      </c>
      <c r="AS343" s="90"/>
      <c r="AT343" s="90">
        <f>SUM(AT25,AT37,AT57,AT99,AT132,AT143,AT189,AT223,AT322,AT337)</f>
        <v>18830</v>
      </c>
      <c r="AU343" s="90"/>
      <c r="AV343" s="90">
        <f>SUM(AV25,AV37,AV57,AV99,AV132,AV143,AV189,AV223,AV322,AV337)</f>
        <v>3</v>
      </c>
      <c r="AW343" s="90"/>
      <c r="AX343" s="90">
        <f>SUM(AX25,AX37,AX57,AX99,AX132,AX143,AX189,AX223,AX322,AX337)</f>
        <v>84217</v>
      </c>
      <c r="AY343" s="90"/>
      <c r="AZ343" s="90">
        <f>SUM(AZ25,AZ37,AZ57,AZ99,AZ132,AZ143,AZ189,AZ223,AZ322,AZ337)</f>
        <v>623</v>
      </c>
      <c r="BA343" s="90"/>
      <c r="BB343" s="90">
        <f>SUM(BB25,BB37,BB57,BB99,BB132,BB143,BB189,BB223,BB322,BB337)</f>
        <v>685</v>
      </c>
      <c r="BC343" s="90"/>
      <c r="BD343" s="90">
        <f>SUM(BD25,BD37,BD57,BD99,BD132,BD143,BD189,BD223,BD322,BD337)</f>
        <v>415</v>
      </c>
      <c r="BE343" s="63"/>
      <c r="BF343" s="63"/>
      <c r="BG343" s="6"/>
    </row>
    <row r="344" spans="1:237" customFormat="1" ht="13.2" x14ac:dyDescent="0.25">
      <c r="B344" s="47" t="s">
        <v>8169</v>
      </c>
      <c r="C344" s="5">
        <v>2021</v>
      </c>
      <c r="D344" s="90">
        <f>SUM(D26,D38,D58,D100,D133,D144,D190,D224,D323,D338)</f>
        <v>58560</v>
      </c>
      <c r="E344" s="90"/>
      <c r="F344" s="90">
        <f>SUM(F26,F38,F58,F100,F133,F144,F190,F224,F323,F338)</f>
        <v>0</v>
      </c>
      <c r="G344" s="90"/>
      <c r="H344" s="90">
        <f>SUM(H26,H38,H58,H100,H133,H144,H190,H224,H323,H338)</f>
        <v>397</v>
      </c>
      <c r="I344" s="90"/>
      <c r="J344" s="90">
        <f>SUM(J26,J38,J58,J100,J133,J144,J190,J224,J323,J338)</f>
        <v>0</v>
      </c>
      <c r="K344" s="90"/>
      <c r="L344" s="90">
        <f>SUM(L26,L38,L58,L100,L133,L144,L190,L224,L323,L338)</f>
        <v>4038</v>
      </c>
      <c r="M344" s="90"/>
      <c r="N344" s="90">
        <f>SUM(N26,N38,N58,N100,N133,N144,N190,N224,N323,N338)</f>
        <v>227</v>
      </c>
      <c r="O344" s="90"/>
      <c r="P344" s="90">
        <f>SUM(P26,P38,P58,P100,P133,P144,P190,P224,P323,P338)</f>
        <v>0</v>
      </c>
      <c r="Q344" s="90"/>
      <c r="R344" s="90">
        <f>SUM(R26,R38,R58,R100,R133,R144,R190,R224,R323,R338)</f>
        <v>358</v>
      </c>
      <c r="S344" s="90"/>
      <c r="T344" s="90">
        <f>SUM(T26,T38,T58,T100,T133,T144,T190,T224,T323,T338)</f>
        <v>0</v>
      </c>
      <c r="U344" s="90"/>
      <c r="V344" s="90">
        <f>SUM(V26,V38,V58,V100,V133,V144,V190,V224,V323,V338)</f>
        <v>242</v>
      </c>
      <c r="W344" s="90"/>
      <c r="X344" s="90">
        <f>SUM(X26,X38,X58,X100,X133,X144,X190,X224,X323,X338)</f>
        <v>9676</v>
      </c>
      <c r="Y344" s="90"/>
      <c r="Z344" s="90">
        <f>SUM(Z26,Z38,Z58,Z100,Z133,Z144,Z190,Z224,Z323,Z338)</f>
        <v>896</v>
      </c>
      <c r="AA344" s="90"/>
      <c r="AB344" s="90">
        <f>SUM(AB26,AB38,AB58,AB100,AB133,AB144,AB190,AB224,AB323,AB338)</f>
        <v>174</v>
      </c>
      <c r="AC344" s="90"/>
      <c r="AD344" s="90">
        <f>SUM(AD26,AD38,AD58,AD100,AD133,AD144,AD190,AD224,AD323,AD338)</f>
        <v>1004</v>
      </c>
      <c r="AE344" s="90"/>
      <c r="AF344" s="90">
        <f>SUM(AF26,AF38,AF58,AF100,AF133,AF144,AF190,AF224,AF323,AF338)</f>
        <v>0</v>
      </c>
      <c r="AG344" s="90"/>
      <c r="AH344" s="90">
        <f>SUM(AH26,AH38,AH58,AH100,AH133,AH144,AH190,AH224,AH323,AH338)</f>
        <v>0</v>
      </c>
      <c r="AI344" s="90"/>
      <c r="AJ344" s="90">
        <f>SUM(AJ26,AJ38,AJ58,AJ100,AJ133,AJ144,AJ190,AJ224,AJ323,AJ338)</f>
        <v>45</v>
      </c>
      <c r="AK344" s="90"/>
      <c r="AL344" s="90">
        <f>SUM(AL26,AL38,AL58,AL100,AL133,AL144,AL190,AL224,AL323,AL338)</f>
        <v>12000</v>
      </c>
      <c r="AM344" s="90"/>
      <c r="AN344" s="90">
        <f>SUM(AN26,AN38,AN58,AN100,AN133,AN144,AN190,AN224,AN323,AN338)</f>
        <v>50</v>
      </c>
      <c r="AO344" s="90"/>
      <c r="AP344" s="90">
        <f>SUM(AP26,AP38,AP58,AP100,AP133,AP144,AP190,AP224,AP323,AP338)</f>
        <v>0</v>
      </c>
      <c r="AQ344" s="90"/>
      <c r="AR344" s="90">
        <f>SUM(AR26,AR38,AR58,AR100,AR133,AR144,AR190,AR224,AR323,AR338)</f>
        <v>0</v>
      </c>
      <c r="AS344" s="90"/>
      <c r="AT344" s="90">
        <f>SUM(AT26,AT38,AT58,AT100,AT133,AT144,AT190,AT224,AT323,AT338)</f>
        <v>11757</v>
      </c>
      <c r="AU344" s="90"/>
      <c r="AV344" s="90">
        <f>SUM(AV26,AV38,AV58,AV100,AV133,AV144,AV190,AV224,AV323,AV338)</f>
        <v>152</v>
      </c>
      <c r="AW344" s="90"/>
      <c r="AX344" s="90">
        <f>SUM(AX26,AX38,AX58,AX100,AX133,AX144,AX190,AX224,AX323,AX338)</f>
        <v>163433</v>
      </c>
      <c r="AY344" s="90"/>
      <c r="AZ344" s="90">
        <f>SUM(AZ26,AZ38,AZ58,AZ100,AZ133,AZ144,AZ190,AZ224,AZ323,AZ338)</f>
        <v>402</v>
      </c>
      <c r="BA344" s="90"/>
      <c r="BB344" s="90">
        <f>SUM(BB26,BB38,BB58,BB100,BB133,BB144,BB190,BB224,BB323,BB338)</f>
        <v>1454</v>
      </c>
      <c r="BC344" s="90"/>
      <c r="BD344" s="90">
        <f>SUM(BD26,BD38,BD58,BD100,BD133,BD144,BD190,BD224,BD323,BD338)</f>
        <v>40</v>
      </c>
      <c r="BE344" s="63"/>
      <c r="BF344" s="63"/>
      <c r="BG344" s="6"/>
    </row>
    <row r="345" spans="1:237" s="18" customFormat="1" ht="12" customHeight="1" x14ac:dyDescent="0.25">
      <c r="A345" s="10"/>
      <c r="B345" s="55" t="s">
        <v>8169</v>
      </c>
      <c r="C345" s="31">
        <v>2022</v>
      </c>
      <c r="D345" s="121">
        <f>SUM(D27,D39,D59,D101,D134,D145,D191,D225,D324,D339)</f>
        <v>25591</v>
      </c>
      <c r="E345" s="121"/>
      <c r="F345" s="121">
        <f>SUM(F27,F39,F59,F101,F134,F145,F191,F225,F324,F339)</f>
        <v>0</v>
      </c>
      <c r="G345" s="121"/>
      <c r="H345" s="121">
        <f>SUM(H27,H39,H59,H101,H134,H145,H191,H225,H324,H339)</f>
        <v>1528</v>
      </c>
      <c r="I345" s="121"/>
      <c r="J345" s="121">
        <f>SUM(J27,J39,J59,J101,J134,J145,J191,J225,J324,J339)</f>
        <v>9.2200000000000006</v>
      </c>
      <c r="K345" s="121"/>
      <c r="L345" s="121">
        <f>SUM(L27,L39,L59,L101,L134,L145,L191,L225,L324,L339)</f>
        <v>3008</v>
      </c>
      <c r="M345" s="121"/>
      <c r="N345" s="121">
        <f>SUM(N27,N39,N59,N101,N134,N145,N191,N225,N324,N339)</f>
        <v>1579</v>
      </c>
      <c r="O345" s="121"/>
      <c r="P345" s="121">
        <f>SUM(P27,P39,P59,P101,P134,P145,P191,P225,P324,P339)</f>
        <v>8</v>
      </c>
      <c r="Q345" s="121"/>
      <c r="R345" s="121">
        <f>SUM(R27,R39,R59,R101,R134,R145,R191,R225,R324,R339)</f>
        <v>117</v>
      </c>
      <c r="S345" s="121"/>
      <c r="T345" s="121">
        <f>SUM(T27,T39,T59,T101,T134,T145,T191,T225,T324,T339)</f>
        <v>45</v>
      </c>
      <c r="U345" s="121"/>
      <c r="V345" s="121">
        <f>SUM(V27,V39,V59,V101,V134,V145,V191,V225,V324,V339)</f>
        <v>78</v>
      </c>
      <c r="W345" s="121"/>
      <c r="X345" s="121">
        <f>SUM(X27,X39,X59,X101,X134,X145,X191,X225,X324,X339)</f>
        <v>379</v>
      </c>
      <c r="Y345" s="121"/>
      <c r="Z345" s="121">
        <f>SUM(Z27,Z39,Z59,Z101,Z134,Z145,Z191,Z225,Z324,Z339)</f>
        <v>394</v>
      </c>
      <c r="AA345" s="121"/>
      <c r="AB345" s="121">
        <f>SUM(AB27,AB39,AB59,AB101,AB134,AB145,AB191,AB225,AB324,AB339)</f>
        <v>25</v>
      </c>
      <c r="AC345" s="121"/>
      <c r="AD345" s="121">
        <f>SUM(AD27,AD39,AD59,AD101,AD134,AD145,AD191,AD225,AD324,AD339)</f>
        <v>583</v>
      </c>
      <c r="AE345" s="121"/>
      <c r="AF345" s="121">
        <f>SUM(AF27,AF39,AF59,AF101,AF134,AF145,AF191,AF225,AF324,AF339)</f>
        <v>1</v>
      </c>
      <c r="AG345" s="121"/>
      <c r="AH345" s="121">
        <f>SUM(AH27,AH39,AH59,AH101,AH134,AH145,AH191,AH225,AH324,AH339)</f>
        <v>4.7</v>
      </c>
      <c r="AI345" s="121"/>
      <c r="AJ345" s="121">
        <f>SUM(AJ27,AJ39,AJ59,AJ101,AJ134,AJ145,AJ191,AJ225,AJ324,AJ339)</f>
        <v>0</v>
      </c>
      <c r="AK345" s="121"/>
      <c r="AL345" s="121">
        <f>SUM(AL27,AL39,AL59,AL101,AL134,AL145,AL191,AL225,AL324,AL339)</f>
        <v>583</v>
      </c>
      <c r="AM345" s="121"/>
      <c r="AN345" s="121">
        <f>SUM(AN27,AN39,AN59,AN101,AN134,AN145,AN191,AN225,AN324,AN339)</f>
        <v>11</v>
      </c>
      <c r="AO345" s="121"/>
      <c r="AP345" s="121">
        <f>SUM(AP27,AP39,AP59,AP101,AP134,AP145,AP191,AP225,AP324,AP339)</f>
        <v>500</v>
      </c>
      <c r="AQ345" s="121"/>
      <c r="AR345" s="121">
        <f>SUM(AR27,AR39,AR59,AR101,AR134,AR145,AR191,AR225,AR324,AR339)</f>
        <v>0</v>
      </c>
      <c r="AS345" s="121"/>
      <c r="AT345" s="121">
        <f>SUM(AT27,AT39,AT59,AT101,AT134,AT145,AT191,AT225,AT324,AT339)</f>
        <v>1615</v>
      </c>
      <c r="AU345" s="121"/>
      <c r="AV345" s="121">
        <f>SUM(AV27,AV39,AV59,AV101,AV134,AV145,AV191,AV225,AV324,AV339)</f>
        <v>0</v>
      </c>
      <c r="AW345" s="121"/>
      <c r="AX345" s="121">
        <f>SUM(AX27,AX39,AX59,AX101,AX134,AX145,AX191,AX225,AX324,AX339)</f>
        <v>122635</v>
      </c>
      <c r="AY345" s="121"/>
      <c r="AZ345" s="121">
        <f>SUM(AZ27,AZ39,AZ59,AZ101,AZ134,AZ145,AZ191,AZ225,AZ324,AZ339)</f>
        <v>958</v>
      </c>
      <c r="BA345" s="121"/>
      <c r="BB345" s="121">
        <f>SUM(BB27,BB39,BB59,BB101,BB134,BB145,BB191,BB225,BB324,BB339)</f>
        <v>1135</v>
      </c>
      <c r="BC345" s="121"/>
      <c r="BD345" s="121">
        <f>SUM(BD27,BD39,BD59,BD101,BD134,BD145,BD191,BD225,BD324,BD339)</f>
        <v>436</v>
      </c>
      <c r="BE345" s="32"/>
      <c r="BF345" s="32"/>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10"/>
      <c r="CD345" s="10"/>
      <c r="CE345" s="10"/>
      <c r="CF345" s="10"/>
      <c r="CG345" s="10"/>
      <c r="CH345" s="10"/>
      <c r="CI345" s="10"/>
      <c r="CJ345" s="10"/>
      <c r="CK345" s="10"/>
      <c r="CL345" s="10"/>
      <c r="CM345" s="10"/>
      <c r="CN345" s="10"/>
      <c r="CO345" s="10"/>
      <c r="CP345" s="10"/>
      <c r="CQ345" s="10"/>
      <c r="CR345" s="10"/>
      <c r="CS345" s="10"/>
      <c r="CT345" s="10"/>
      <c r="CU345" s="10"/>
      <c r="CV345" s="10"/>
      <c r="CW345" s="10"/>
      <c r="CX345" s="10"/>
      <c r="CY345" s="10"/>
      <c r="CZ345" s="10"/>
      <c r="DA345" s="10"/>
      <c r="DB345" s="10"/>
      <c r="DC345" s="10"/>
      <c r="DD345" s="10"/>
      <c r="DE345" s="10"/>
      <c r="DF345" s="10"/>
      <c r="DG345" s="10"/>
      <c r="DH345" s="10"/>
      <c r="DI345" s="10"/>
      <c r="DJ345" s="10"/>
      <c r="DK345" s="10"/>
      <c r="DL345" s="10"/>
      <c r="DM345" s="10"/>
      <c r="DN345" s="10"/>
      <c r="DO345" s="10"/>
      <c r="DP345" s="10"/>
      <c r="DQ345" s="10"/>
      <c r="DR345" s="10"/>
      <c r="DS345" s="10"/>
      <c r="DT345" s="10"/>
      <c r="DU345" s="10"/>
      <c r="DV345" s="10"/>
      <c r="DW345" s="10"/>
      <c r="DX345" s="10"/>
      <c r="DY345" s="10"/>
      <c r="DZ345" s="10"/>
      <c r="EA345" s="10"/>
      <c r="EB345" s="10"/>
      <c r="EC345" s="10"/>
      <c r="ED345" s="10"/>
      <c r="EE345" s="10"/>
      <c r="EF345" s="10"/>
      <c r="EG345" s="10"/>
      <c r="EH345" s="10"/>
      <c r="EI345" s="10"/>
      <c r="EJ345" s="10"/>
      <c r="EK345" s="10"/>
      <c r="EL345" s="10"/>
      <c r="EM345" s="10"/>
      <c r="EN345" s="10"/>
      <c r="EO345" s="10"/>
      <c r="EP345" s="10"/>
      <c r="EQ345" s="10"/>
      <c r="ER345" s="10"/>
      <c r="ES345" s="10"/>
      <c r="ET345" s="10"/>
      <c r="EU345" s="10"/>
      <c r="EV345" s="10"/>
      <c r="EW345" s="10"/>
      <c r="EX345" s="10"/>
      <c r="EY345" s="10"/>
      <c r="EZ345" s="10"/>
      <c r="FA345" s="10"/>
      <c r="FB345" s="10"/>
      <c r="FC345" s="10"/>
      <c r="FD345" s="10"/>
      <c r="FE345" s="10"/>
      <c r="FF345" s="10"/>
      <c r="FG345" s="10"/>
      <c r="FH345" s="10"/>
      <c r="FI345" s="10"/>
      <c r="FJ345" s="10"/>
      <c r="FK345" s="10"/>
      <c r="FL345" s="10"/>
      <c r="FM345" s="10"/>
      <c r="FN345" s="10"/>
      <c r="FO345" s="10"/>
      <c r="FP345" s="10"/>
      <c r="FQ345" s="10"/>
      <c r="FR345" s="10"/>
      <c r="FS345" s="10"/>
      <c r="FT345" s="10"/>
      <c r="FU345" s="10"/>
      <c r="FV345" s="10"/>
      <c r="FW345" s="10"/>
      <c r="FX345" s="10"/>
      <c r="FY345" s="10"/>
      <c r="FZ345" s="10"/>
      <c r="GA345" s="10"/>
      <c r="GB345" s="10"/>
      <c r="GC345" s="10"/>
      <c r="GD345" s="10"/>
      <c r="GE345" s="10"/>
      <c r="GF345" s="10"/>
      <c r="GG345" s="10"/>
      <c r="GH345" s="10"/>
      <c r="GI345" s="10"/>
      <c r="GJ345" s="10"/>
      <c r="GK345" s="10"/>
      <c r="GL345" s="10"/>
      <c r="GM345" s="10"/>
      <c r="GN345" s="10"/>
      <c r="GO345" s="10"/>
      <c r="GP345" s="10"/>
      <c r="GQ345" s="10"/>
      <c r="GR345" s="10"/>
      <c r="GS345" s="10"/>
      <c r="GT345" s="10"/>
      <c r="GU345" s="10"/>
      <c r="GV345" s="10"/>
      <c r="GW345" s="10"/>
      <c r="GX345" s="10"/>
      <c r="GY345" s="10"/>
      <c r="GZ345" s="10"/>
      <c r="HA345" s="10"/>
      <c r="HB345" s="10"/>
      <c r="HC345" s="10"/>
      <c r="HD345" s="10"/>
      <c r="HE345" s="10"/>
      <c r="HF345" s="10"/>
      <c r="HG345" s="10"/>
      <c r="HH345" s="10"/>
      <c r="HI345" s="10"/>
      <c r="HJ345" s="10"/>
      <c r="HK345" s="10"/>
      <c r="HL345" s="10"/>
      <c r="HM345" s="10"/>
      <c r="HN345" s="10"/>
      <c r="HO345" s="10"/>
      <c r="HP345" s="10"/>
      <c r="HQ345" s="10"/>
      <c r="HR345" s="10"/>
      <c r="HS345" s="10"/>
      <c r="HT345" s="10"/>
      <c r="HU345" s="10"/>
      <c r="HV345" s="10"/>
      <c r="HW345" s="10"/>
      <c r="HX345" s="10"/>
      <c r="HY345" s="10"/>
      <c r="HZ345" s="10"/>
      <c r="IA345" s="10"/>
      <c r="IB345" s="10"/>
      <c r="IC345" s="10"/>
    </row>
    <row r="346" spans="1:237" x14ac:dyDescent="0.3">
      <c r="B346" s="56"/>
      <c r="C346" s="33"/>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7"/>
      <c r="AX346" s="67"/>
      <c r="AY346" s="67"/>
      <c r="AZ346" s="67"/>
      <c r="BA346" s="67"/>
      <c r="BB346" s="67"/>
      <c r="BC346" s="67"/>
      <c r="BD346" s="67"/>
      <c r="BE346" s="67"/>
      <c r="BF346" s="67"/>
    </row>
    <row r="347" spans="1:237" ht="12.75" customHeight="1" x14ac:dyDescent="0.25">
      <c r="B347" s="184" t="s">
        <v>8170</v>
      </c>
      <c r="C347" s="184"/>
      <c r="D347" s="184"/>
      <c r="E347" s="184"/>
      <c r="F347" s="184"/>
      <c r="G347" s="184"/>
      <c r="H347" s="184"/>
      <c r="I347" s="184"/>
      <c r="J347" s="184"/>
      <c r="K347" s="184"/>
      <c r="L347" s="184"/>
      <c r="M347" s="184"/>
      <c r="N347" s="184"/>
      <c r="O347" s="184"/>
      <c r="P347" s="184"/>
      <c r="Q347" s="184"/>
      <c r="R347" s="184"/>
      <c r="S347" s="184"/>
      <c r="T347" s="184"/>
      <c r="U347" s="184"/>
      <c r="V347" s="184"/>
      <c r="W347" s="184"/>
      <c r="X347" s="184"/>
      <c r="Y347" s="184"/>
      <c r="Z347" s="184"/>
      <c r="AA347" s="184"/>
      <c r="AB347" s="184"/>
      <c r="AC347" s="184"/>
      <c r="AD347" s="184"/>
      <c r="AE347" s="184"/>
      <c r="AF347" s="184"/>
      <c r="AG347" s="68"/>
      <c r="AH347" s="68"/>
      <c r="AI347" s="66"/>
      <c r="AJ347" s="66"/>
      <c r="AK347" s="66"/>
      <c r="AL347" s="66"/>
      <c r="AM347" s="66"/>
      <c r="AN347" s="66"/>
      <c r="AO347" s="66"/>
      <c r="AP347" s="66"/>
      <c r="AQ347" s="66"/>
      <c r="AR347" s="66"/>
      <c r="AS347" s="66"/>
      <c r="AT347" s="66"/>
      <c r="AU347" s="66"/>
      <c r="AV347" s="66"/>
      <c r="AW347" s="67"/>
      <c r="AX347" s="67"/>
      <c r="AY347" s="67"/>
      <c r="AZ347" s="67"/>
      <c r="BA347" s="67"/>
      <c r="BB347" s="67"/>
      <c r="BC347" s="67"/>
      <c r="BD347" s="67"/>
      <c r="BE347" s="67"/>
      <c r="BF347" s="67"/>
    </row>
    <row r="348" spans="1:237" ht="13.2" x14ac:dyDescent="0.25">
      <c r="B348" s="184"/>
      <c r="C348" s="184"/>
      <c r="D348" s="184"/>
      <c r="E348" s="184"/>
      <c r="F348" s="184"/>
      <c r="G348" s="184"/>
      <c r="H348" s="184"/>
      <c r="I348" s="184"/>
      <c r="J348" s="184"/>
      <c r="K348" s="184"/>
      <c r="L348" s="184"/>
      <c r="M348" s="184"/>
      <c r="N348" s="184"/>
      <c r="O348" s="184"/>
      <c r="P348" s="184"/>
      <c r="Q348" s="184"/>
      <c r="R348" s="184"/>
      <c r="S348" s="184"/>
      <c r="T348" s="184"/>
      <c r="U348" s="184"/>
      <c r="V348" s="184"/>
      <c r="W348" s="184"/>
      <c r="X348" s="184"/>
      <c r="Y348" s="184"/>
      <c r="Z348" s="184"/>
      <c r="AA348" s="184"/>
      <c r="AB348" s="184"/>
      <c r="AC348" s="184"/>
      <c r="AD348" s="184"/>
      <c r="AE348" s="184"/>
      <c r="AF348" s="184"/>
      <c r="AG348" s="68"/>
      <c r="AH348" s="68"/>
      <c r="AI348" s="66"/>
      <c r="AJ348" s="66"/>
      <c r="AK348" s="66"/>
      <c r="AL348" s="66"/>
      <c r="AM348" s="66"/>
      <c r="AN348" s="66"/>
      <c r="AO348" s="66"/>
      <c r="AP348" s="66"/>
      <c r="AQ348" s="66"/>
      <c r="AR348" s="66"/>
      <c r="AS348" s="66"/>
      <c r="AT348" s="66"/>
      <c r="AU348" s="66"/>
      <c r="AV348" s="66"/>
      <c r="AW348" s="67"/>
      <c r="AX348" s="67"/>
      <c r="AY348" s="67"/>
      <c r="AZ348" s="67"/>
      <c r="BA348" s="67"/>
      <c r="BB348" s="67"/>
      <c r="BC348" s="67"/>
      <c r="BD348" s="67"/>
      <c r="BE348" s="67"/>
      <c r="BF348" s="67"/>
    </row>
    <row r="349" spans="1:237" ht="13.2" x14ac:dyDescent="0.25">
      <c r="B349" s="184"/>
      <c r="C349" s="184"/>
      <c r="D349" s="184"/>
      <c r="E349" s="184"/>
      <c r="F349" s="184"/>
      <c r="G349" s="184"/>
      <c r="H349" s="184"/>
      <c r="I349" s="184"/>
      <c r="J349" s="184"/>
      <c r="K349" s="184"/>
      <c r="L349" s="184"/>
      <c r="M349" s="184"/>
      <c r="N349" s="184"/>
      <c r="O349" s="184"/>
      <c r="P349" s="184"/>
      <c r="Q349" s="184"/>
      <c r="R349" s="184"/>
      <c r="S349" s="184"/>
      <c r="T349" s="184"/>
      <c r="U349" s="184"/>
      <c r="V349" s="184"/>
      <c r="W349" s="184"/>
      <c r="X349" s="184"/>
      <c r="Y349" s="184"/>
      <c r="Z349" s="184"/>
      <c r="AA349" s="184"/>
      <c r="AB349" s="184"/>
      <c r="AC349" s="184"/>
      <c r="AD349" s="184"/>
      <c r="AE349" s="184"/>
      <c r="AF349" s="184"/>
      <c r="AG349" s="68"/>
      <c r="AH349" s="68"/>
      <c r="AI349" s="66"/>
      <c r="AJ349" s="66"/>
      <c r="AK349" s="66"/>
      <c r="AL349" s="66"/>
      <c r="AM349" s="66"/>
      <c r="AN349" s="66"/>
      <c r="AO349" s="66"/>
      <c r="AP349" s="66"/>
      <c r="AQ349" s="66"/>
      <c r="AR349" s="66"/>
      <c r="AS349" s="66"/>
      <c r="AT349" s="66"/>
      <c r="AU349" s="66"/>
      <c r="AV349" s="66"/>
      <c r="AW349" s="67"/>
      <c r="AX349" s="67"/>
      <c r="AY349" s="67"/>
      <c r="AZ349" s="67"/>
      <c r="BA349" s="67"/>
      <c r="BB349" s="67"/>
      <c r="BC349" s="67"/>
      <c r="BD349" s="67"/>
      <c r="BE349" s="67"/>
      <c r="BF349" s="67"/>
    </row>
    <row r="350" spans="1:237" x14ac:dyDescent="0.3">
      <c r="B350" s="56"/>
      <c r="C350" s="7"/>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7"/>
      <c r="AX350" s="67"/>
      <c r="AY350" s="67"/>
      <c r="AZ350" s="67"/>
      <c r="BA350" s="67"/>
      <c r="BB350" s="67"/>
      <c r="BC350" s="67"/>
      <c r="BD350" s="67"/>
      <c r="BE350" s="67"/>
      <c r="BF350" s="67"/>
    </row>
    <row r="351" spans="1:237" ht="39.75" customHeight="1" x14ac:dyDescent="0.3">
      <c r="B351" s="56"/>
      <c r="C351" s="185" t="s">
        <v>8172</v>
      </c>
      <c r="D351" s="186"/>
      <c r="E351" s="186"/>
      <c r="F351" s="186"/>
      <c r="G351" s="186"/>
      <c r="H351" s="186"/>
      <c r="I351" s="186"/>
      <c r="J351" s="186"/>
      <c r="K351" s="186"/>
      <c r="L351" s="186"/>
      <c r="M351" s="18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7"/>
      <c r="AX351" s="67"/>
      <c r="AY351" s="67"/>
      <c r="AZ351" s="67"/>
      <c r="BA351" s="67"/>
      <c r="BB351" s="67"/>
      <c r="BC351" s="67"/>
      <c r="BD351" s="67"/>
      <c r="BE351" s="67"/>
      <c r="BF351" s="67"/>
    </row>
    <row r="352" spans="1:237" customFormat="1" ht="79.5" customHeight="1" x14ac:dyDescent="0.3">
      <c r="B352" s="57"/>
      <c r="C352" s="79" t="s">
        <v>6811</v>
      </c>
      <c r="D352" s="69" t="s">
        <v>6812</v>
      </c>
      <c r="E352" s="59"/>
      <c r="F352" s="70" t="s">
        <v>3</v>
      </c>
      <c r="G352" s="59"/>
      <c r="H352" s="70" t="s">
        <v>4</v>
      </c>
      <c r="I352" s="59"/>
      <c r="J352" s="59"/>
      <c r="K352" s="59"/>
      <c r="L352" s="59"/>
      <c r="M352" s="59"/>
      <c r="N352" s="59"/>
      <c r="O352" s="59"/>
      <c r="P352" s="59"/>
      <c r="Q352" s="59"/>
      <c r="R352" s="59"/>
      <c r="S352" s="59"/>
      <c r="T352" s="59"/>
      <c r="U352" s="59"/>
      <c r="V352" s="59"/>
      <c r="W352" s="59"/>
      <c r="X352" s="59"/>
      <c r="Y352" s="59"/>
      <c r="Z352" s="71"/>
      <c r="AA352" s="71"/>
      <c r="AB352" s="71"/>
      <c r="AC352" s="71"/>
      <c r="AD352" s="71"/>
      <c r="AE352" s="71"/>
      <c r="AF352" s="71"/>
      <c r="AG352" s="71"/>
      <c r="AH352" s="71"/>
      <c r="AI352" s="71"/>
      <c r="AJ352" s="71"/>
      <c r="AK352" s="71"/>
      <c r="AL352" s="71"/>
      <c r="AM352" s="71"/>
      <c r="AN352" s="71"/>
      <c r="AO352" s="71"/>
      <c r="AP352" s="71"/>
      <c r="AQ352" s="71"/>
      <c r="AR352" s="71"/>
      <c r="AS352" s="71"/>
      <c r="AT352" s="71"/>
      <c r="AU352" s="71"/>
      <c r="AV352" s="71"/>
      <c r="AW352" s="71"/>
      <c r="AX352" s="71"/>
      <c r="AY352" s="71"/>
      <c r="AZ352" s="71"/>
      <c r="BA352" s="71"/>
      <c r="BB352" s="71"/>
      <c r="BC352" s="71"/>
      <c r="BD352" s="71"/>
      <c r="BE352" s="61"/>
      <c r="BF352" s="61"/>
    </row>
    <row r="353" spans="2:58" ht="6" customHeight="1" thickBot="1" x14ac:dyDescent="0.35">
      <c r="B353" s="56"/>
      <c r="C353" s="72"/>
      <c r="D353" s="72"/>
      <c r="E353" s="73"/>
      <c r="F353" s="73"/>
      <c r="G353" s="73"/>
      <c r="H353" s="73"/>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7"/>
      <c r="AX353" s="67"/>
      <c r="AY353" s="67"/>
      <c r="AZ353" s="67"/>
      <c r="BA353" s="67"/>
      <c r="BB353" s="67"/>
      <c r="BC353" s="67"/>
      <c r="BD353" s="67"/>
      <c r="BE353" s="67"/>
      <c r="BF353" s="67"/>
    </row>
    <row r="354" spans="2:58" x14ac:dyDescent="0.3">
      <c r="B354" s="56"/>
      <c r="C354" s="80" t="s">
        <v>6813</v>
      </c>
      <c r="D354" s="74">
        <v>2020</v>
      </c>
      <c r="E354" s="75"/>
      <c r="F354" s="86" t="s">
        <v>6814</v>
      </c>
      <c r="G354" s="118"/>
      <c r="H354" s="86">
        <v>44000</v>
      </c>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7"/>
      <c r="AX354" s="67"/>
      <c r="AY354" s="67"/>
      <c r="AZ354" s="67"/>
      <c r="BA354" s="67"/>
      <c r="BB354" s="67"/>
      <c r="BC354" s="67"/>
      <c r="BD354" s="67"/>
      <c r="BE354" s="67"/>
      <c r="BF354" s="67"/>
    </row>
    <row r="355" spans="2:58" x14ac:dyDescent="0.3">
      <c r="B355" s="56"/>
      <c r="C355" s="66"/>
      <c r="D355" s="74">
        <v>2021</v>
      </c>
      <c r="E355" s="66"/>
      <c r="F355" s="86" t="s">
        <v>6815</v>
      </c>
      <c r="G355" s="119"/>
      <c r="H355" s="86" t="s">
        <v>14</v>
      </c>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7"/>
      <c r="AX355" s="67"/>
      <c r="AY355" s="67"/>
      <c r="AZ355" s="67"/>
      <c r="BA355" s="67"/>
      <c r="BB355" s="67"/>
      <c r="BC355" s="67"/>
      <c r="BD355" s="67"/>
      <c r="BE355" s="67"/>
      <c r="BF355" s="67"/>
    </row>
    <row r="356" spans="2:58" x14ac:dyDescent="0.3">
      <c r="B356" s="56"/>
      <c r="C356" s="80" t="s">
        <v>6816</v>
      </c>
      <c r="D356" s="74">
        <v>2018</v>
      </c>
      <c r="E356" s="75"/>
      <c r="F356" s="86">
        <v>2785</v>
      </c>
      <c r="G356" s="118"/>
      <c r="H356" s="86">
        <v>2</v>
      </c>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7"/>
      <c r="AX356" s="67"/>
      <c r="AY356" s="67"/>
      <c r="AZ356" s="67"/>
      <c r="BA356" s="67"/>
      <c r="BB356" s="67"/>
      <c r="BC356" s="67"/>
      <c r="BD356" s="67"/>
      <c r="BE356" s="67"/>
      <c r="BF356" s="67"/>
    </row>
    <row r="357" spans="2:58" x14ac:dyDescent="0.3">
      <c r="B357" s="56"/>
      <c r="C357" s="80"/>
      <c r="D357" s="74">
        <v>2019</v>
      </c>
      <c r="E357" s="76"/>
      <c r="F357" s="86">
        <v>25475</v>
      </c>
      <c r="G357" s="118"/>
      <c r="H357" s="86">
        <v>28149</v>
      </c>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7"/>
      <c r="AX357" s="67"/>
      <c r="AY357" s="67"/>
      <c r="AZ357" s="67"/>
      <c r="BA357" s="67"/>
      <c r="BB357" s="67"/>
      <c r="BC357" s="67"/>
      <c r="BD357" s="67"/>
      <c r="BE357" s="67"/>
      <c r="BF357" s="67"/>
    </row>
    <row r="358" spans="2:58" x14ac:dyDescent="0.3">
      <c r="B358" s="56"/>
      <c r="C358" s="80"/>
      <c r="D358" s="66"/>
      <c r="E358" s="66"/>
      <c r="F358" s="86"/>
      <c r="G358" s="119"/>
      <c r="H358" s="8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c r="AT358" s="66"/>
      <c r="AU358" s="66"/>
      <c r="AV358" s="66"/>
      <c r="AW358" s="67"/>
      <c r="AX358" s="67"/>
      <c r="AY358" s="67"/>
      <c r="AZ358" s="67"/>
      <c r="BA358" s="67"/>
      <c r="BB358" s="67"/>
      <c r="BC358" s="67"/>
      <c r="BD358" s="67"/>
      <c r="BE358" s="67"/>
      <c r="BF358" s="67"/>
    </row>
    <row r="359" spans="2:58" ht="36" x14ac:dyDescent="0.3">
      <c r="B359" s="56"/>
      <c r="C359" s="81" t="s">
        <v>5</v>
      </c>
      <c r="D359" s="74">
        <v>2018</v>
      </c>
      <c r="E359" s="75"/>
      <c r="F359" s="86" t="s">
        <v>6817</v>
      </c>
      <c r="G359" s="118"/>
      <c r="H359" s="86">
        <v>10</v>
      </c>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c r="AT359" s="66"/>
      <c r="AU359" s="66"/>
      <c r="AV359" s="66"/>
      <c r="AW359" s="67"/>
      <c r="AX359" s="67"/>
      <c r="AY359" s="67"/>
      <c r="AZ359" s="67"/>
      <c r="BA359" s="67"/>
      <c r="BB359" s="67"/>
      <c r="BC359" s="67"/>
      <c r="BD359" s="67"/>
      <c r="BE359" s="67"/>
      <c r="BF359" s="67"/>
    </row>
    <row r="360" spans="2:58" x14ac:dyDescent="0.3">
      <c r="B360" s="56"/>
      <c r="C360" s="82"/>
      <c r="D360" s="74">
        <v>2020</v>
      </c>
      <c r="E360" s="75"/>
      <c r="F360" s="86" t="s">
        <v>6818</v>
      </c>
      <c r="G360" s="118"/>
      <c r="H360" s="86">
        <v>1</v>
      </c>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c r="AT360" s="66"/>
      <c r="AU360" s="66"/>
      <c r="AV360" s="66"/>
      <c r="AW360" s="67"/>
      <c r="AX360" s="67"/>
      <c r="AY360" s="67"/>
      <c r="AZ360" s="67"/>
      <c r="BA360" s="67"/>
      <c r="BB360" s="67"/>
      <c r="BC360" s="67"/>
      <c r="BD360" s="67"/>
      <c r="BE360" s="67"/>
      <c r="BF360" s="67"/>
    </row>
    <row r="361" spans="2:58" x14ac:dyDescent="0.3">
      <c r="B361" s="56"/>
      <c r="C361" s="80" t="s">
        <v>6819</v>
      </c>
      <c r="D361" s="74">
        <v>2020</v>
      </c>
      <c r="E361" s="75"/>
      <c r="F361" s="86" t="s">
        <v>6820</v>
      </c>
      <c r="G361" s="118"/>
      <c r="H361" s="86">
        <v>1800</v>
      </c>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c r="AV361" s="66"/>
      <c r="AW361" s="67"/>
      <c r="AX361" s="67"/>
      <c r="AY361" s="67"/>
      <c r="AZ361" s="67"/>
      <c r="BA361" s="67"/>
      <c r="BB361" s="67"/>
      <c r="BC361" s="67"/>
      <c r="BD361" s="67"/>
      <c r="BE361" s="67"/>
      <c r="BF361" s="67"/>
    </row>
    <row r="362" spans="2:58" x14ac:dyDescent="0.3">
      <c r="B362" s="56"/>
      <c r="C362" s="80" t="s">
        <v>6821</v>
      </c>
      <c r="D362" s="74">
        <v>2018</v>
      </c>
      <c r="E362" s="75"/>
      <c r="F362" s="86"/>
      <c r="G362" s="118"/>
      <c r="H362" s="86">
        <v>450000</v>
      </c>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c r="AV362" s="66"/>
      <c r="AW362" s="67"/>
      <c r="AX362" s="67"/>
      <c r="AY362" s="67"/>
      <c r="AZ362" s="67"/>
      <c r="BA362" s="67"/>
      <c r="BB362" s="67"/>
      <c r="BC362" s="67"/>
      <c r="BD362" s="67"/>
      <c r="BE362" s="67"/>
      <c r="BF362" s="67"/>
    </row>
    <row r="363" spans="2:58" x14ac:dyDescent="0.3">
      <c r="B363" s="56"/>
      <c r="C363" s="80" t="s">
        <v>6822</v>
      </c>
      <c r="D363" s="74">
        <v>2019</v>
      </c>
      <c r="E363" s="75"/>
      <c r="F363" s="86">
        <v>2146</v>
      </c>
      <c r="G363" s="118"/>
      <c r="H363" s="86">
        <v>143</v>
      </c>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67"/>
      <c r="AX363" s="67"/>
      <c r="AY363" s="67"/>
      <c r="AZ363" s="67"/>
      <c r="BA363" s="67"/>
      <c r="BB363" s="67"/>
      <c r="BC363" s="67"/>
      <c r="BD363" s="67"/>
      <c r="BE363" s="67"/>
      <c r="BF363" s="67"/>
    </row>
    <row r="364" spans="2:58" ht="28.95" customHeight="1" x14ac:dyDescent="0.3">
      <c r="B364" s="56"/>
      <c r="C364" s="80" t="s">
        <v>6823</v>
      </c>
      <c r="D364" s="74">
        <v>2017</v>
      </c>
      <c r="E364" s="75"/>
      <c r="F364" s="86" t="s">
        <v>6824</v>
      </c>
      <c r="G364" s="118"/>
      <c r="H364" s="86">
        <v>60</v>
      </c>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c r="AT364" s="66"/>
      <c r="AU364" s="66"/>
      <c r="AV364" s="66"/>
      <c r="AW364" s="67"/>
      <c r="AX364" s="67"/>
      <c r="AY364" s="67"/>
      <c r="AZ364" s="67"/>
      <c r="BA364" s="67"/>
      <c r="BB364" s="67"/>
      <c r="BC364" s="67"/>
      <c r="BD364" s="67"/>
      <c r="BE364" s="67"/>
      <c r="BF364" s="67"/>
    </row>
    <row r="365" spans="2:58" x14ac:dyDescent="0.3">
      <c r="B365" s="56"/>
      <c r="C365" s="80" t="s">
        <v>6825</v>
      </c>
      <c r="D365" s="74">
        <v>2019</v>
      </c>
      <c r="E365" s="75"/>
      <c r="F365" s="86">
        <v>387</v>
      </c>
      <c r="G365" s="118"/>
      <c r="H365" s="86" t="s">
        <v>6826</v>
      </c>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c r="AV365" s="66"/>
      <c r="AW365" s="67"/>
      <c r="AX365" s="67"/>
      <c r="AY365" s="67"/>
      <c r="AZ365" s="67"/>
      <c r="BA365" s="67"/>
      <c r="BB365" s="67"/>
      <c r="BC365" s="67"/>
      <c r="BD365" s="67"/>
      <c r="BE365" s="67"/>
      <c r="BF365" s="67"/>
    </row>
    <row r="366" spans="2:58" x14ac:dyDescent="0.3">
      <c r="B366" s="56"/>
      <c r="C366" s="80" t="s">
        <v>6827</v>
      </c>
      <c r="D366" s="74">
        <v>2019</v>
      </c>
      <c r="E366" s="75"/>
      <c r="F366" s="86">
        <v>183</v>
      </c>
      <c r="G366" s="120"/>
      <c r="H366" s="86">
        <v>5454</v>
      </c>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c r="AV366" s="66"/>
      <c r="AW366" s="67"/>
      <c r="AX366" s="67"/>
      <c r="AY366" s="67"/>
      <c r="AZ366" s="67"/>
      <c r="BA366" s="67"/>
      <c r="BB366" s="67"/>
      <c r="BC366" s="67"/>
      <c r="BD366" s="67"/>
      <c r="BE366" s="67"/>
      <c r="BF366" s="67"/>
    </row>
    <row r="367" spans="2:58" ht="14.4" thickBot="1" x14ac:dyDescent="0.35">
      <c r="B367" s="56"/>
      <c r="C367" s="80"/>
      <c r="D367" s="77">
        <v>2022</v>
      </c>
      <c r="E367" s="19"/>
      <c r="F367" s="86"/>
      <c r="G367" s="120"/>
      <c r="H367" s="86">
        <v>60</v>
      </c>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c r="AT367" s="66"/>
      <c r="AU367" s="66"/>
      <c r="AV367" s="66"/>
      <c r="AW367" s="67"/>
      <c r="AX367" s="67"/>
      <c r="AY367" s="67"/>
      <c r="AZ367" s="67"/>
      <c r="BA367" s="67"/>
      <c r="BB367" s="67"/>
      <c r="BC367" s="67"/>
      <c r="BD367" s="67"/>
      <c r="BE367" s="67"/>
      <c r="BF367" s="67"/>
    </row>
    <row r="368" spans="2:58" x14ac:dyDescent="0.3">
      <c r="B368" s="56"/>
      <c r="C368" s="7"/>
      <c r="D368" s="66"/>
      <c r="E368" s="78"/>
      <c r="F368" s="78"/>
      <c r="G368" s="78"/>
      <c r="H368" s="78"/>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c r="AV368" s="66"/>
      <c r="AW368" s="67"/>
      <c r="AX368" s="67"/>
      <c r="AY368" s="67"/>
      <c r="AZ368" s="67"/>
      <c r="BA368" s="67"/>
      <c r="BB368" s="67"/>
      <c r="BC368" s="67"/>
      <c r="BD368" s="67"/>
      <c r="BE368" s="67"/>
      <c r="BF368" s="67"/>
    </row>
    <row r="369" spans="2:58" ht="12.75" customHeight="1" x14ac:dyDescent="0.25">
      <c r="B369" s="187" t="s">
        <v>8171</v>
      </c>
      <c r="C369" s="188"/>
      <c r="D369" s="188"/>
      <c r="E369" s="188"/>
      <c r="F369" s="188"/>
      <c r="G369" s="188"/>
      <c r="H369" s="188"/>
      <c r="I369" s="188"/>
      <c r="J369" s="188"/>
      <c r="K369" s="188"/>
      <c r="L369" s="188"/>
      <c r="M369" s="188"/>
      <c r="N369" s="188"/>
      <c r="O369" s="188"/>
      <c r="P369" s="188"/>
      <c r="Q369" s="188"/>
      <c r="R369" s="188"/>
      <c r="S369" s="188"/>
      <c r="T369" s="188"/>
      <c r="U369" s="188"/>
      <c r="V369" s="188"/>
      <c r="W369" s="188"/>
      <c r="X369" s="188"/>
      <c r="Y369" s="188"/>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c r="AV369" s="66"/>
      <c r="AW369" s="67"/>
      <c r="AX369" s="67"/>
      <c r="AY369" s="67"/>
      <c r="AZ369" s="67"/>
      <c r="BA369" s="67"/>
      <c r="BB369" s="67"/>
      <c r="BC369" s="67"/>
      <c r="BD369" s="67"/>
      <c r="BE369" s="67"/>
      <c r="BF369" s="67"/>
    </row>
    <row r="370" spans="2:58" ht="13.2" x14ac:dyDescent="0.25">
      <c r="B370" s="188"/>
      <c r="C370" s="188"/>
      <c r="D370" s="188"/>
      <c r="E370" s="188"/>
      <c r="F370" s="188"/>
      <c r="G370" s="188"/>
      <c r="H370" s="188"/>
      <c r="I370" s="188"/>
      <c r="J370" s="188"/>
      <c r="K370" s="188"/>
      <c r="L370" s="188"/>
      <c r="M370" s="188"/>
      <c r="N370" s="188"/>
      <c r="O370" s="188"/>
      <c r="P370" s="188"/>
      <c r="Q370" s="188"/>
      <c r="R370" s="188"/>
      <c r="S370" s="188"/>
      <c r="T370" s="188"/>
      <c r="U370" s="188"/>
      <c r="V370" s="188"/>
      <c r="W370" s="188"/>
      <c r="X370" s="188"/>
      <c r="Y370" s="188"/>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c r="AV370" s="66"/>
      <c r="AW370" s="67"/>
      <c r="AX370" s="67"/>
      <c r="AY370" s="67"/>
      <c r="AZ370" s="67"/>
      <c r="BA370" s="67"/>
      <c r="BB370" s="67"/>
      <c r="BC370" s="67"/>
      <c r="BD370" s="67"/>
      <c r="BE370" s="67"/>
      <c r="BF370" s="67"/>
    </row>
    <row r="371" spans="2:58" ht="13.2" x14ac:dyDescent="0.25">
      <c r="B371" s="188"/>
      <c r="C371" s="188"/>
      <c r="D371" s="188"/>
      <c r="E371" s="188"/>
      <c r="F371" s="188"/>
      <c r="G371" s="188"/>
      <c r="H371" s="188"/>
      <c r="I371" s="188"/>
      <c r="J371" s="188"/>
      <c r="K371" s="188"/>
      <c r="L371" s="188"/>
      <c r="M371" s="188"/>
      <c r="N371" s="188"/>
      <c r="O371" s="188"/>
      <c r="P371" s="188"/>
      <c r="Q371" s="188"/>
      <c r="R371" s="188"/>
      <c r="S371" s="188"/>
      <c r="T371" s="188"/>
      <c r="U371" s="188"/>
      <c r="V371" s="188"/>
      <c r="W371" s="188"/>
      <c r="X371" s="188"/>
      <c r="Y371" s="188"/>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c r="AV371" s="66"/>
      <c r="AW371" s="67"/>
      <c r="AX371" s="67"/>
      <c r="AY371" s="67"/>
      <c r="AZ371" s="67"/>
      <c r="BA371" s="67"/>
      <c r="BB371" s="67"/>
      <c r="BC371" s="67"/>
      <c r="BD371" s="67"/>
      <c r="BE371" s="67"/>
      <c r="BF371" s="67"/>
    </row>
    <row r="372" spans="2:58" ht="13.2" x14ac:dyDescent="0.25">
      <c r="B372" s="188"/>
      <c r="C372" s="188"/>
      <c r="D372" s="188"/>
      <c r="E372" s="188"/>
      <c r="F372" s="188"/>
      <c r="G372" s="188"/>
      <c r="H372" s="188"/>
      <c r="I372" s="188"/>
      <c r="J372" s="188"/>
      <c r="K372" s="188"/>
      <c r="L372" s="188"/>
      <c r="M372" s="188"/>
      <c r="N372" s="188"/>
      <c r="O372" s="188"/>
      <c r="P372" s="188"/>
      <c r="Q372" s="188"/>
      <c r="R372" s="188"/>
      <c r="S372" s="188"/>
      <c r="T372" s="188"/>
      <c r="U372" s="188"/>
      <c r="V372" s="188"/>
      <c r="W372" s="188"/>
      <c r="X372" s="188"/>
      <c r="Y372" s="188"/>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67"/>
      <c r="AX372" s="67"/>
      <c r="AY372" s="67"/>
      <c r="AZ372" s="67"/>
      <c r="BA372" s="67"/>
      <c r="BB372" s="67"/>
      <c r="BC372" s="67"/>
      <c r="BD372" s="67"/>
      <c r="BE372" s="67"/>
      <c r="BF372" s="67"/>
    </row>
    <row r="373" spans="2:58" ht="13.2" x14ac:dyDescent="0.25">
      <c r="B373" s="188"/>
      <c r="C373" s="188"/>
      <c r="D373" s="188"/>
      <c r="E373" s="188"/>
      <c r="F373" s="188"/>
      <c r="G373" s="188"/>
      <c r="H373" s="188"/>
      <c r="I373" s="188"/>
      <c r="J373" s="188"/>
      <c r="K373" s="188"/>
      <c r="L373" s="188"/>
      <c r="M373" s="188"/>
      <c r="N373" s="188"/>
      <c r="O373" s="188"/>
      <c r="P373" s="188"/>
      <c r="Q373" s="188"/>
      <c r="R373" s="188"/>
      <c r="S373" s="188"/>
      <c r="T373" s="188"/>
      <c r="U373" s="188"/>
      <c r="V373" s="188"/>
      <c r="W373" s="188"/>
      <c r="X373" s="188"/>
      <c r="Y373" s="188"/>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67"/>
      <c r="AX373" s="67"/>
      <c r="AY373" s="67"/>
      <c r="AZ373" s="67"/>
      <c r="BA373" s="67"/>
      <c r="BB373" s="67"/>
      <c r="BC373" s="67"/>
      <c r="BD373" s="67"/>
      <c r="BE373" s="67"/>
      <c r="BF373" s="67"/>
    </row>
    <row r="374" spans="2:58" ht="23.25" customHeight="1" x14ac:dyDescent="0.25">
      <c r="B374" s="188"/>
      <c r="C374" s="188"/>
      <c r="D374" s="188"/>
      <c r="E374" s="188"/>
      <c r="F374" s="188"/>
      <c r="G374" s="188"/>
      <c r="H374" s="188"/>
      <c r="I374" s="188"/>
      <c r="J374" s="188"/>
      <c r="K374" s="188"/>
      <c r="L374" s="188"/>
      <c r="M374" s="188"/>
      <c r="N374" s="188"/>
      <c r="O374" s="188"/>
      <c r="P374" s="188"/>
      <c r="Q374" s="188"/>
      <c r="R374" s="188"/>
      <c r="S374" s="188"/>
      <c r="T374" s="188"/>
      <c r="U374" s="188"/>
      <c r="V374" s="188"/>
      <c r="W374" s="188"/>
      <c r="X374" s="188"/>
      <c r="Y374" s="188"/>
      <c r="Z374" s="66"/>
      <c r="AA374" s="66"/>
      <c r="AB374" s="66"/>
      <c r="AC374" s="66"/>
      <c r="AD374" s="66"/>
      <c r="AE374" s="66"/>
      <c r="AF374" s="66"/>
      <c r="AG374" s="66"/>
      <c r="AH374" s="66"/>
      <c r="AI374" s="66"/>
      <c r="AJ374" s="66"/>
      <c r="AK374" s="66"/>
      <c r="AL374" s="66"/>
      <c r="AM374" s="66"/>
      <c r="AN374" s="66"/>
      <c r="AO374" s="66"/>
      <c r="AP374" s="66"/>
      <c r="AQ374" s="66"/>
      <c r="AR374" s="66"/>
      <c r="AS374" s="66"/>
      <c r="AT374" s="66"/>
      <c r="AU374" s="66"/>
      <c r="AV374" s="66"/>
      <c r="AW374" s="67"/>
      <c r="AX374" s="67"/>
      <c r="AY374" s="67"/>
      <c r="AZ374" s="67"/>
      <c r="BA374" s="67"/>
      <c r="BB374" s="67"/>
      <c r="BC374" s="67"/>
      <c r="BD374" s="67"/>
      <c r="BE374" s="67"/>
      <c r="BF374" s="67"/>
    </row>
    <row r="375" spans="2:58" x14ac:dyDescent="0.3">
      <c r="B375" s="56"/>
      <c r="C375" s="7"/>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c r="AT375" s="66"/>
      <c r="AU375" s="66"/>
      <c r="AV375" s="66"/>
      <c r="AW375" s="67"/>
      <c r="AX375" s="67"/>
      <c r="AY375" s="67"/>
      <c r="AZ375" s="67"/>
      <c r="BA375" s="67"/>
      <c r="BB375" s="67"/>
      <c r="BC375" s="67"/>
      <c r="BD375" s="67"/>
      <c r="BE375" s="67"/>
      <c r="BF375" s="67"/>
    </row>
    <row r="376" spans="2:58" x14ac:dyDescent="0.3">
      <c r="B376" s="56"/>
      <c r="C376" s="7"/>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c r="AT376" s="66"/>
      <c r="AU376" s="66"/>
      <c r="AV376" s="66"/>
      <c r="AW376" s="67"/>
      <c r="AX376" s="67"/>
      <c r="AY376" s="67"/>
      <c r="AZ376" s="67"/>
      <c r="BA376" s="67"/>
      <c r="BB376" s="67"/>
      <c r="BC376" s="67"/>
      <c r="BD376" s="67"/>
      <c r="BE376" s="67"/>
      <c r="BF376" s="67"/>
    </row>
    <row r="377" spans="2:58" x14ac:dyDescent="0.3">
      <c r="B377" s="56"/>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row>
    <row r="378" spans="2:58" x14ac:dyDescent="0.3">
      <c r="B378" s="56"/>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row>
    <row r="379" spans="2:58" x14ac:dyDescent="0.3">
      <c r="B379" s="56"/>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row>
    <row r="380" spans="2:58" x14ac:dyDescent="0.3">
      <c r="B380" s="56"/>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row>
    <row r="381" spans="2:58" x14ac:dyDescent="0.3">
      <c r="B381" s="56"/>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row>
    <row r="382" spans="2:58" x14ac:dyDescent="0.3">
      <c r="B382" s="56"/>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row>
    <row r="383" spans="2:58" x14ac:dyDescent="0.3">
      <c r="B383" s="56"/>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row>
    <row r="384" spans="2:58" x14ac:dyDescent="0.3">
      <c r="B384" s="56"/>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row>
    <row r="385" spans="2:48" x14ac:dyDescent="0.3">
      <c r="B385" s="56"/>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row>
    <row r="386" spans="2:48" x14ac:dyDescent="0.3">
      <c r="B386" s="56"/>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row>
    <row r="387" spans="2:48" x14ac:dyDescent="0.3">
      <c r="B387" s="56"/>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row>
    <row r="388" spans="2:48" x14ac:dyDescent="0.3">
      <c r="B388" s="56"/>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row>
    <row r="389" spans="2:48" x14ac:dyDescent="0.3">
      <c r="B389" s="56"/>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row>
    <row r="390" spans="2:48" x14ac:dyDescent="0.3">
      <c r="B390" s="56"/>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row>
    <row r="391" spans="2:48" x14ac:dyDescent="0.3">
      <c r="B391" s="56"/>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row>
    <row r="392" spans="2:48" x14ac:dyDescent="0.3">
      <c r="B392" s="56"/>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row>
    <row r="393" spans="2:48" x14ac:dyDescent="0.3">
      <c r="B393" s="56"/>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row>
    <row r="394" spans="2:48" x14ac:dyDescent="0.3">
      <c r="B394" s="56"/>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row>
    <row r="395" spans="2:48" x14ac:dyDescent="0.3">
      <c r="B395" s="56"/>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row>
    <row r="396" spans="2:48" x14ac:dyDescent="0.3">
      <c r="B396" s="56"/>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row>
    <row r="397" spans="2:48" x14ac:dyDescent="0.3">
      <c r="B397" s="56"/>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row>
    <row r="398" spans="2:48" x14ac:dyDescent="0.3">
      <c r="B398" s="56"/>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row>
    <row r="399" spans="2:48" x14ac:dyDescent="0.3">
      <c r="B399" s="56"/>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row>
    <row r="400" spans="2:48" x14ac:dyDescent="0.3">
      <c r="B400" s="56"/>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row>
    <row r="401" spans="2:48" x14ac:dyDescent="0.3">
      <c r="B401" s="56"/>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row>
    <row r="402" spans="2:48" x14ac:dyDescent="0.3">
      <c r="B402" s="56"/>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row>
    <row r="403" spans="2:48" x14ac:dyDescent="0.3">
      <c r="B403" s="56"/>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row>
    <row r="404" spans="2:48" x14ac:dyDescent="0.3">
      <c r="B404" s="56"/>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row>
    <row r="405" spans="2:48" x14ac:dyDescent="0.3">
      <c r="B405" s="56"/>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row>
    <row r="406" spans="2:48" x14ac:dyDescent="0.3">
      <c r="B406" s="56"/>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row>
    <row r="407" spans="2:48" x14ac:dyDescent="0.3">
      <c r="B407" s="56"/>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row>
    <row r="408" spans="2:48" x14ac:dyDescent="0.3">
      <c r="B408" s="56"/>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row>
    <row r="409" spans="2:48" x14ac:dyDescent="0.3">
      <c r="B409" s="56"/>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row>
    <row r="410" spans="2:48" x14ac:dyDescent="0.3">
      <c r="B410" s="56"/>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row>
    <row r="411" spans="2:48" x14ac:dyDescent="0.3">
      <c r="B411" s="56"/>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row>
    <row r="412" spans="2:48" x14ac:dyDescent="0.3">
      <c r="B412" s="56"/>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row>
    <row r="413" spans="2:48" x14ac:dyDescent="0.3">
      <c r="B413" s="56"/>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row>
    <row r="414" spans="2:48" x14ac:dyDescent="0.3">
      <c r="B414" s="56"/>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row>
    <row r="415" spans="2:48" x14ac:dyDescent="0.3">
      <c r="B415" s="56"/>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row>
    <row r="416" spans="2:48" x14ac:dyDescent="0.3">
      <c r="B416" s="56"/>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row>
    <row r="417" spans="2:48" x14ac:dyDescent="0.3">
      <c r="B417" s="56"/>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row>
    <row r="418" spans="2:48" x14ac:dyDescent="0.3">
      <c r="B418" s="56"/>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row>
    <row r="419" spans="2:48" x14ac:dyDescent="0.3">
      <c r="B419" s="56"/>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row>
    <row r="420" spans="2:48" x14ac:dyDescent="0.3">
      <c r="B420" s="56"/>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row>
    <row r="421" spans="2:48" x14ac:dyDescent="0.3">
      <c r="B421" s="56"/>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row>
    <row r="422" spans="2:48" x14ac:dyDescent="0.3">
      <c r="B422" s="56"/>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row>
    <row r="423" spans="2:48" x14ac:dyDescent="0.3">
      <c r="B423" s="56"/>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row>
    <row r="424" spans="2:48" x14ac:dyDescent="0.3">
      <c r="B424" s="56"/>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row>
    <row r="425" spans="2:48" x14ac:dyDescent="0.3">
      <c r="B425" s="56"/>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row>
    <row r="426" spans="2:48" x14ac:dyDescent="0.3">
      <c r="B426" s="56"/>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row>
    <row r="427" spans="2:48" x14ac:dyDescent="0.3">
      <c r="B427" s="56"/>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row>
    <row r="428" spans="2:48" x14ac:dyDescent="0.3">
      <c r="B428" s="56"/>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row>
    <row r="429" spans="2:48" x14ac:dyDescent="0.3">
      <c r="B429" s="56"/>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row>
    <row r="430" spans="2:48" x14ac:dyDescent="0.3">
      <c r="B430" s="56"/>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row>
    <row r="431" spans="2:48" x14ac:dyDescent="0.3">
      <c r="B431" s="56"/>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row>
    <row r="432" spans="2:48" x14ac:dyDescent="0.3">
      <c r="B432" s="56"/>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row>
    <row r="433" spans="2:48" x14ac:dyDescent="0.3">
      <c r="B433" s="56"/>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row>
    <row r="434" spans="2:48" x14ac:dyDescent="0.3">
      <c r="B434" s="56"/>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row>
    <row r="435" spans="2:48" x14ac:dyDescent="0.3">
      <c r="B435" s="56"/>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row>
    <row r="436" spans="2:48" x14ac:dyDescent="0.3">
      <c r="B436" s="56"/>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row>
    <row r="437" spans="2:48" x14ac:dyDescent="0.3">
      <c r="B437" s="56"/>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row>
    <row r="438" spans="2:48" x14ac:dyDescent="0.3">
      <c r="B438" s="56"/>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row>
    <row r="439" spans="2:48" x14ac:dyDescent="0.3">
      <c r="B439" s="56"/>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row>
    <row r="440" spans="2:48" x14ac:dyDescent="0.3">
      <c r="B440" s="56"/>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row>
    <row r="441" spans="2:48" x14ac:dyDescent="0.3">
      <c r="B441" s="56"/>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row>
    <row r="442" spans="2:48" x14ac:dyDescent="0.3">
      <c r="B442" s="56"/>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row>
    <row r="443" spans="2:48" x14ac:dyDescent="0.3">
      <c r="B443" s="56"/>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row>
    <row r="444" spans="2:48" x14ac:dyDescent="0.3">
      <c r="B444" s="56"/>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row>
    <row r="445" spans="2:48" x14ac:dyDescent="0.3">
      <c r="B445" s="56"/>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row>
    <row r="446" spans="2:48" x14ac:dyDescent="0.3">
      <c r="B446" s="56"/>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row>
    <row r="447" spans="2:48" x14ac:dyDescent="0.3">
      <c r="B447" s="56"/>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row>
    <row r="448" spans="2:48" x14ac:dyDescent="0.3">
      <c r="B448" s="56"/>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row>
    <row r="449" spans="2:48" x14ac:dyDescent="0.3">
      <c r="B449" s="56"/>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row>
    <row r="450" spans="2:48" x14ac:dyDescent="0.3">
      <c r="B450" s="56"/>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row>
    <row r="451" spans="2:48" x14ac:dyDescent="0.3">
      <c r="B451" s="56"/>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row>
    <row r="452" spans="2:48" x14ac:dyDescent="0.3">
      <c r="B452" s="56"/>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row>
    <row r="453" spans="2:48" x14ac:dyDescent="0.3">
      <c r="B453" s="56"/>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row>
    <row r="454" spans="2:48" x14ac:dyDescent="0.3">
      <c r="B454" s="56"/>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row>
    <row r="455" spans="2:48" x14ac:dyDescent="0.3">
      <c r="B455" s="56"/>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row>
    <row r="456" spans="2:48" x14ac:dyDescent="0.3">
      <c r="B456" s="56"/>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row>
    <row r="457" spans="2:48" x14ac:dyDescent="0.3">
      <c r="B457" s="56"/>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row>
    <row r="458" spans="2:48" x14ac:dyDescent="0.3">
      <c r="B458" s="56"/>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row>
    <row r="459" spans="2:48" x14ac:dyDescent="0.3">
      <c r="B459" s="56"/>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row>
    <row r="460" spans="2:48" x14ac:dyDescent="0.3">
      <c r="B460" s="56"/>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row>
    <row r="461" spans="2:48" x14ac:dyDescent="0.3">
      <c r="B461" s="56"/>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row>
    <row r="462" spans="2:48" x14ac:dyDescent="0.3">
      <c r="B462" s="56"/>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row>
    <row r="463" spans="2:48" x14ac:dyDescent="0.3">
      <c r="B463" s="56"/>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row>
    <row r="464" spans="2:48" x14ac:dyDescent="0.3">
      <c r="B464" s="56"/>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row>
    <row r="465" spans="2:48" x14ac:dyDescent="0.3">
      <c r="B465" s="56"/>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row>
    <row r="466" spans="2:48" x14ac:dyDescent="0.3">
      <c r="B466" s="56"/>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row>
    <row r="467" spans="2:48" x14ac:dyDescent="0.3">
      <c r="B467" s="56"/>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row>
    <row r="468" spans="2:48" x14ac:dyDescent="0.3">
      <c r="B468" s="56"/>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row>
    <row r="469" spans="2:48" x14ac:dyDescent="0.3">
      <c r="B469" s="56"/>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row>
    <row r="470" spans="2:48" x14ac:dyDescent="0.3">
      <c r="B470" s="56"/>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row>
    <row r="471" spans="2:48" x14ac:dyDescent="0.3">
      <c r="B471" s="56"/>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row>
    <row r="472" spans="2:48" x14ac:dyDescent="0.3">
      <c r="B472" s="56"/>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row>
    <row r="473" spans="2:48" x14ac:dyDescent="0.3">
      <c r="B473" s="56"/>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row>
    <row r="474" spans="2:48" x14ac:dyDescent="0.3">
      <c r="B474" s="56"/>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row>
    <row r="475" spans="2:48" x14ac:dyDescent="0.3">
      <c r="B475" s="56"/>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row>
    <row r="476" spans="2:48" x14ac:dyDescent="0.3">
      <c r="B476" s="56"/>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row>
    <row r="477" spans="2:48" x14ac:dyDescent="0.3">
      <c r="B477" s="56"/>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row>
    <row r="478" spans="2:48" x14ac:dyDescent="0.3">
      <c r="B478" s="56"/>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row>
    <row r="479" spans="2:48" x14ac:dyDescent="0.3">
      <c r="B479" s="56"/>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row>
    <row r="480" spans="2:48" x14ac:dyDescent="0.3">
      <c r="B480" s="56"/>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row>
    <row r="481" spans="2:48" x14ac:dyDescent="0.3">
      <c r="B481" s="56"/>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row>
    <row r="482" spans="2:48" x14ac:dyDescent="0.3">
      <c r="B482" s="56"/>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row>
    <row r="483" spans="2:48" x14ac:dyDescent="0.3">
      <c r="B483" s="56"/>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row>
    <row r="484" spans="2:48" x14ac:dyDescent="0.3">
      <c r="B484" s="56"/>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row>
    <row r="485" spans="2:48" x14ac:dyDescent="0.3">
      <c r="B485" s="56"/>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row>
    <row r="486" spans="2:48" x14ac:dyDescent="0.3">
      <c r="B486" s="56"/>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row>
    <row r="487" spans="2:48" x14ac:dyDescent="0.3">
      <c r="B487" s="56"/>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row>
    <row r="488" spans="2:48" x14ac:dyDescent="0.3">
      <c r="B488" s="56"/>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row>
    <row r="489" spans="2:48" x14ac:dyDescent="0.3">
      <c r="B489" s="56"/>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row>
    <row r="490" spans="2:48" x14ac:dyDescent="0.3">
      <c r="B490" s="56"/>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row>
    <row r="491" spans="2:48" x14ac:dyDescent="0.3">
      <c r="B491" s="56"/>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row>
    <row r="492" spans="2:48" x14ac:dyDescent="0.3">
      <c r="B492" s="56"/>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row>
    <row r="493" spans="2:48" x14ac:dyDescent="0.3">
      <c r="B493" s="56"/>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row>
    <row r="494" spans="2:48" x14ac:dyDescent="0.3">
      <c r="B494" s="56"/>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row>
    <row r="495" spans="2:48" x14ac:dyDescent="0.3">
      <c r="B495" s="56"/>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row>
    <row r="496" spans="2:48" x14ac:dyDescent="0.3">
      <c r="B496" s="56"/>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row>
    <row r="497" spans="2:48" x14ac:dyDescent="0.3">
      <c r="B497" s="56"/>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row>
    <row r="498" spans="2:48" x14ac:dyDescent="0.3">
      <c r="B498" s="56"/>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row>
    <row r="499" spans="2:48" x14ac:dyDescent="0.3">
      <c r="B499" s="56"/>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row>
    <row r="500" spans="2:48" x14ac:dyDescent="0.3">
      <c r="B500" s="56"/>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row>
    <row r="501" spans="2:48" x14ac:dyDescent="0.3">
      <c r="B501" s="56"/>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row>
    <row r="502" spans="2:48" x14ac:dyDescent="0.3">
      <c r="B502" s="56"/>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row>
    <row r="503" spans="2:48" x14ac:dyDescent="0.3">
      <c r="B503" s="56"/>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row>
    <row r="504" spans="2:48" x14ac:dyDescent="0.3">
      <c r="B504" s="56"/>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row>
    <row r="505" spans="2:48" x14ac:dyDescent="0.3">
      <c r="B505" s="56"/>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row>
    <row r="506" spans="2:48" x14ac:dyDescent="0.3">
      <c r="B506" s="56"/>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row>
    <row r="507" spans="2:48" x14ac:dyDescent="0.3">
      <c r="B507" s="56"/>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row>
    <row r="508" spans="2:48" x14ac:dyDescent="0.3">
      <c r="B508" s="56"/>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row>
    <row r="509" spans="2:48" x14ac:dyDescent="0.3">
      <c r="B509" s="56"/>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row>
    <row r="510" spans="2:48" x14ac:dyDescent="0.3">
      <c r="B510" s="56"/>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row>
    <row r="511" spans="2:48" x14ac:dyDescent="0.3">
      <c r="B511" s="56"/>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row>
    <row r="512" spans="2:48" x14ac:dyDescent="0.3">
      <c r="B512" s="56"/>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row>
    <row r="513" spans="2:48" x14ac:dyDescent="0.3">
      <c r="B513" s="56"/>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row>
    <row r="514" spans="2:48" x14ac:dyDescent="0.3">
      <c r="B514" s="56"/>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row>
    <row r="515" spans="2:48" x14ac:dyDescent="0.3">
      <c r="B515" s="56"/>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row>
    <row r="516" spans="2:48" x14ac:dyDescent="0.3">
      <c r="B516" s="56"/>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row>
    <row r="517" spans="2:48" x14ac:dyDescent="0.3">
      <c r="B517" s="56"/>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row>
    <row r="518" spans="2:48" x14ac:dyDescent="0.3">
      <c r="B518" s="56"/>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row>
    <row r="519" spans="2:48" x14ac:dyDescent="0.3">
      <c r="B519" s="56"/>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row>
    <row r="520" spans="2:48" x14ac:dyDescent="0.3">
      <c r="B520" s="56"/>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row>
    <row r="521" spans="2:48" x14ac:dyDescent="0.3">
      <c r="B521" s="56"/>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row>
    <row r="522" spans="2:48" x14ac:dyDescent="0.3">
      <c r="B522" s="56"/>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row>
    <row r="523" spans="2:48" x14ac:dyDescent="0.3">
      <c r="B523" s="56"/>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row>
    <row r="524" spans="2:48" x14ac:dyDescent="0.3">
      <c r="B524" s="56"/>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row>
    <row r="525" spans="2:48" x14ac:dyDescent="0.3">
      <c r="B525" s="56"/>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row>
    <row r="526" spans="2:48" x14ac:dyDescent="0.3">
      <c r="B526" s="56"/>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row>
    <row r="527" spans="2:48" x14ac:dyDescent="0.3">
      <c r="B527" s="56"/>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row>
    <row r="528" spans="2:48" x14ac:dyDescent="0.3">
      <c r="B528" s="56"/>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row>
    <row r="529" spans="2:48" x14ac:dyDescent="0.3">
      <c r="B529" s="56"/>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row>
    <row r="530" spans="2:48" x14ac:dyDescent="0.3">
      <c r="B530" s="56"/>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row>
    <row r="531" spans="2:48" x14ac:dyDescent="0.3">
      <c r="B531" s="56"/>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row>
    <row r="532" spans="2:48" x14ac:dyDescent="0.3">
      <c r="B532" s="56"/>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row>
    <row r="533" spans="2:48" x14ac:dyDescent="0.3">
      <c r="B533" s="56"/>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row>
    <row r="534" spans="2:48" x14ac:dyDescent="0.3">
      <c r="B534" s="56"/>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row>
    <row r="535" spans="2:48" x14ac:dyDescent="0.3">
      <c r="B535" s="56"/>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row>
    <row r="536" spans="2:48" x14ac:dyDescent="0.3">
      <c r="B536" s="56"/>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row>
    <row r="537" spans="2:48" x14ac:dyDescent="0.3">
      <c r="B537" s="56"/>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row>
    <row r="538" spans="2:48" x14ac:dyDescent="0.3">
      <c r="B538" s="56"/>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row>
    <row r="539" spans="2:48" x14ac:dyDescent="0.3">
      <c r="B539" s="56"/>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row>
    <row r="540" spans="2:48" x14ac:dyDescent="0.3">
      <c r="B540" s="56"/>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row>
    <row r="541" spans="2:48" x14ac:dyDescent="0.3">
      <c r="B541" s="56"/>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row>
    <row r="542" spans="2:48" x14ac:dyDescent="0.3">
      <c r="B542" s="56"/>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row>
    <row r="543" spans="2:48" x14ac:dyDescent="0.3">
      <c r="B543" s="56"/>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row>
    <row r="544" spans="2:48" x14ac:dyDescent="0.3">
      <c r="B544" s="56"/>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row>
    <row r="545" spans="2:48" x14ac:dyDescent="0.3">
      <c r="B545" s="56"/>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row>
    <row r="546" spans="2:48" x14ac:dyDescent="0.3">
      <c r="B546" s="56"/>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row>
    <row r="547" spans="2:48" x14ac:dyDescent="0.3">
      <c r="B547" s="56"/>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row>
    <row r="548" spans="2:48" x14ac:dyDescent="0.3">
      <c r="B548" s="56"/>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row>
    <row r="549" spans="2:48" x14ac:dyDescent="0.3">
      <c r="B549" s="56"/>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row>
    <row r="550" spans="2:48" x14ac:dyDescent="0.3">
      <c r="B550" s="56"/>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row>
    <row r="551" spans="2:48" x14ac:dyDescent="0.3">
      <c r="B551" s="56"/>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row>
    <row r="552" spans="2:48" x14ac:dyDescent="0.3">
      <c r="B552" s="56"/>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row>
    <row r="553" spans="2:48" x14ac:dyDescent="0.3">
      <c r="B553" s="56"/>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row>
    <row r="554" spans="2:48" x14ac:dyDescent="0.3">
      <c r="B554" s="56"/>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row>
    <row r="555" spans="2:48" x14ac:dyDescent="0.3">
      <c r="B555" s="56"/>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row>
    <row r="556" spans="2:48" x14ac:dyDescent="0.3">
      <c r="B556" s="56"/>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row>
    <row r="557" spans="2:48" x14ac:dyDescent="0.3">
      <c r="B557" s="56"/>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row>
    <row r="558" spans="2:48" x14ac:dyDescent="0.3">
      <c r="B558" s="56"/>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row>
    <row r="559" spans="2:48" x14ac:dyDescent="0.3">
      <c r="B559" s="56"/>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row>
    <row r="560" spans="2:48" x14ac:dyDescent="0.3">
      <c r="B560" s="56"/>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row>
    <row r="561" spans="2:48" x14ac:dyDescent="0.3">
      <c r="B561" s="56"/>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row>
    <row r="562" spans="2:48" x14ac:dyDescent="0.3">
      <c r="B562" s="56"/>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row>
    <row r="563" spans="2:48" x14ac:dyDescent="0.3">
      <c r="B563" s="56"/>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row>
    <row r="564" spans="2:48" x14ac:dyDescent="0.3">
      <c r="B564" s="56"/>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row>
    <row r="565" spans="2:48" x14ac:dyDescent="0.3">
      <c r="B565" s="56"/>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row>
    <row r="566" spans="2:48" x14ac:dyDescent="0.3">
      <c r="B566" s="56"/>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row>
    <row r="567" spans="2:48" x14ac:dyDescent="0.3">
      <c r="B567" s="56"/>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row>
    <row r="568" spans="2:48" x14ac:dyDescent="0.3">
      <c r="B568" s="56"/>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row>
    <row r="569" spans="2:48" x14ac:dyDescent="0.3">
      <c r="B569" s="56"/>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row>
    <row r="570" spans="2:48" x14ac:dyDescent="0.3">
      <c r="B570" s="56"/>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row>
    <row r="571" spans="2:48" x14ac:dyDescent="0.3">
      <c r="B571" s="56"/>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row>
    <row r="572" spans="2:48" x14ac:dyDescent="0.3">
      <c r="B572" s="56"/>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row>
    <row r="573" spans="2:48" x14ac:dyDescent="0.3">
      <c r="B573" s="56"/>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row>
    <row r="574" spans="2:48" x14ac:dyDescent="0.3">
      <c r="B574" s="56"/>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row>
    <row r="575" spans="2:48" x14ac:dyDescent="0.3">
      <c r="B575" s="56"/>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row>
    <row r="576" spans="2:48" x14ac:dyDescent="0.3">
      <c r="B576" s="56"/>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row>
    <row r="577" spans="2:48" x14ac:dyDescent="0.3">
      <c r="B577" s="56"/>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row>
    <row r="578" spans="2:48" x14ac:dyDescent="0.3">
      <c r="B578" s="56"/>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row>
    <row r="579" spans="2:48" x14ac:dyDescent="0.3">
      <c r="B579" s="56"/>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row>
    <row r="580" spans="2:48" x14ac:dyDescent="0.3">
      <c r="B580" s="56"/>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row>
    <row r="581" spans="2:48" x14ac:dyDescent="0.3">
      <c r="B581" s="56"/>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row>
    <row r="582" spans="2:48" x14ac:dyDescent="0.3">
      <c r="B582" s="56"/>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row>
    <row r="583" spans="2:48" x14ac:dyDescent="0.3">
      <c r="B583" s="56"/>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row>
    <row r="584" spans="2:48" x14ac:dyDescent="0.3">
      <c r="B584" s="56"/>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row>
    <row r="585" spans="2:48" x14ac:dyDescent="0.3">
      <c r="B585" s="56"/>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row>
    <row r="586" spans="2:48" x14ac:dyDescent="0.3">
      <c r="B586" s="56"/>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row>
    <row r="587" spans="2:48" x14ac:dyDescent="0.3">
      <c r="B587" s="56"/>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row>
    <row r="588" spans="2:48" x14ac:dyDescent="0.3">
      <c r="B588" s="56"/>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row>
    <row r="589" spans="2:48" x14ac:dyDescent="0.3">
      <c r="B589" s="56"/>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row>
    <row r="590" spans="2:48" x14ac:dyDescent="0.3">
      <c r="B590" s="56"/>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row>
    <row r="591" spans="2:48" x14ac:dyDescent="0.3">
      <c r="B591" s="56"/>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row>
    <row r="592" spans="2:48" x14ac:dyDescent="0.3">
      <c r="B592" s="56"/>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row>
    <row r="593" spans="2:48" x14ac:dyDescent="0.3">
      <c r="B593" s="56"/>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row>
    <row r="594" spans="2:48" x14ac:dyDescent="0.3">
      <c r="B594" s="56"/>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row>
    <row r="595" spans="2:48" x14ac:dyDescent="0.3">
      <c r="B595" s="56"/>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row>
    <row r="596" spans="2:48" x14ac:dyDescent="0.3">
      <c r="B596" s="56"/>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row>
    <row r="597" spans="2:48" x14ac:dyDescent="0.3">
      <c r="B597" s="56"/>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row>
    <row r="598" spans="2:48" x14ac:dyDescent="0.3">
      <c r="B598" s="56"/>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row>
    <row r="599" spans="2:48" x14ac:dyDescent="0.3">
      <c r="B599" s="56"/>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row>
    <row r="600" spans="2:48" x14ac:dyDescent="0.3">
      <c r="B600" s="56"/>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row>
    <row r="601" spans="2:48" x14ac:dyDescent="0.3">
      <c r="B601" s="56"/>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row>
    <row r="602" spans="2:48" x14ac:dyDescent="0.3">
      <c r="B602" s="56"/>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row>
    <row r="603" spans="2:48" x14ac:dyDescent="0.3">
      <c r="B603" s="56"/>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row>
    <row r="604" spans="2:48" x14ac:dyDescent="0.3">
      <c r="B604" s="56"/>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row>
    <row r="605" spans="2:48" x14ac:dyDescent="0.3">
      <c r="B605" s="56"/>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row>
    <row r="606" spans="2:48" x14ac:dyDescent="0.3">
      <c r="B606" s="56"/>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row>
    <row r="607" spans="2:48" x14ac:dyDescent="0.3">
      <c r="B607" s="56"/>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row>
    <row r="608" spans="2:48" x14ac:dyDescent="0.3">
      <c r="B608" s="56"/>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row>
    <row r="609" spans="2:48" x14ac:dyDescent="0.3">
      <c r="B609" s="56"/>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row>
    <row r="610" spans="2:48" x14ac:dyDescent="0.3">
      <c r="B610" s="56"/>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row>
    <row r="611" spans="2:48" x14ac:dyDescent="0.3">
      <c r="B611" s="56"/>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row>
    <row r="612" spans="2:48" x14ac:dyDescent="0.3">
      <c r="B612" s="56"/>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row>
    <row r="613" spans="2:48" x14ac:dyDescent="0.3">
      <c r="B613" s="56"/>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row>
    <row r="614" spans="2:48" x14ac:dyDescent="0.3">
      <c r="B614" s="56"/>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row>
    <row r="615" spans="2:48" x14ac:dyDescent="0.3">
      <c r="B615" s="56"/>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row>
    <row r="616" spans="2:48" x14ac:dyDescent="0.3">
      <c r="B616" s="56"/>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row>
    <row r="617" spans="2:48" x14ac:dyDescent="0.3">
      <c r="B617" s="56"/>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row>
    <row r="618" spans="2:48" x14ac:dyDescent="0.3">
      <c r="B618" s="56"/>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row>
    <row r="619" spans="2:48" x14ac:dyDescent="0.3">
      <c r="B619" s="56"/>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row>
    <row r="620" spans="2:48" x14ac:dyDescent="0.3">
      <c r="B620" s="56"/>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row>
    <row r="621" spans="2:48" x14ac:dyDescent="0.3">
      <c r="B621" s="56"/>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row>
    <row r="622" spans="2:48" x14ac:dyDescent="0.3">
      <c r="B622" s="56"/>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row>
    <row r="623" spans="2:48" x14ac:dyDescent="0.3">
      <c r="B623" s="56"/>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row>
    <row r="624" spans="2:48" x14ac:dyDescent="0.3">
      <c r="B624" s="56"/>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row>
    <row r="625" spans="2:48" x14ac:dyDescent="0.3">
      <c r="B625" s="56"/>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row>
    <row r="626" spans="2:48" x14ac:dyDescent="0.3">
      <c r="B626" s="56"/>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row>
    <row r="627" spans="2:48" x14ac:dyDescent="0.3">
      <c r="B627" s="56"/>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row>
    <row r="628" spans="2:48" x14ac:dyDescent="0.3">
      <c r="B628" s="56"/>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row>
    <row r="629" spans="2:48" x14ac:dyDescent="0.3">
      <c r="B629" s="56"/>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row>
    <row r="630" spans="2:48" x14ac:dyDescent="0.3">
      <c r="B630" s="56"/>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row>
    <row r="631" spans="2:48" x14ac:dyDescent="0.3">
      <c r="B631" s="56"/>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row>
    <row r="632" spans="2:48" x14ac:dyDescent="0.3">
      <c r="B632" s="56"/>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row>
    <row r="633" spans="2:48" x14ac:dyDescent="0.3">
      <c r="B633" s="56"/>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row>
    <row r="634" spans="2:48" x14ac:dyDescent="0.3">
      <c r="B634" s="56"/>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row>
    <row r="635" spans="2:48" x14ac:dyDescent="0.3">
      <c r="B635" s="56"/>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row>
    <row r="636" spans="2:48" x14ac:dyDescent="0.3">
      <c r="B636" s="56"/>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row>
    <row r="637" spans="2:48" x14ac:dyDescent="0.3">
      <c r="B637" s="56"/>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row>
    <row r="638" spans="2:48" x14ac:dyDescent="0.3">
      <c r="B638" s="56"/>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row>
    <row r="639" spans="2:48" x14ac:dyDescent="0.3">
      <c r="B639" s="56"/>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row>
    <row r="640" spans="2:48" x14ac:dyDescent="0.3">
      <c r="B640" s="56"/>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row>
    <row r="641" spans="2:48" x14ac:dyDescent="0.3">
      <c r="B641" s="56"/>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row>
    <row r="642" spans="2:48" x14ac:dyDescent="0.3">
      <c r="B642" s="56"/>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row>
    <row r="643" spans="2:48" x14ac:dyDescent="0.3">
      <c r="B643" s="56"/>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row>
    <row r="644" spans="2:48" x14ac:dyDescent="0.3">
      <c r="B644" s="56"/>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row>
    <row r="645" spans="2:48" x14ac:dyDescent="0.3">
      <c r="B645" s="56"/>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row>
    <row r="646" spans="2:48" x14ac:dyDescent="0.3">
      <c r="B646" s="56"/>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row>
    <row r="647" spans="2:48" x14ac:dyDescent="0.3">
      <c r="B647" s="56"/>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row>
    <row r="648" spans="2:48" x14ac:dyDescent="0.3">
      <c r="B648" s="56"/>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row>
    <row r="649" spans="2:48" x14ac:dyDescent="0.3">
      <c r="B649" s="56"/>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row>
    <row r="650" spans="2:48" x14ac:dyDescent="0.3">
      <c r="B650" s="56"/>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row>
    <row r="651" spans="2:48" x14ac:dyDescent="0.3">
      <c r="B651" s="56"/>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row>
    <row r="652" spans="2:48" x14ac:dyDescent="0.3">
      <c r="B652" s="56"/>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row>
    <row r="653" spans="2:48" x14ac:dyDescent="0.3">
      <c r="B653" s="56"/>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row>
    <row r="654" spans="2:48" x14ac:dyDescent="0.3">
      <c r="B654" s="56"/>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row>
    <row r="655" spans="2:48" x14ac:dyDescent="0.3">
      <c r="B655" s="56"/>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row>
    <row r="656" spans="2:48" x14ac:dyDescent="0.3">
      <c r="B656" s="56"/>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row>
    <row r="657" spans="2:48" x14ac:dyDescent="0.3">
      <c r="B657" s="56"/>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row>
    <row r="658" spans="2:48" x14ac:dyDescent="0.3">
      <c r="B658" s="56"/>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row>
    <row r="659" spans="2:48" x14ac:dyDescent="0.3">
      <c r="B659" s="56"/>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row>
    <row r="660" spans="2:48" x14ac:dyDescent="0.3">
      <c r="B660" s="56"/>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row>
    <row r="661" spans="2:48" x14ac:dyDescent="0.3">
      <c r="B661" s="56"/>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row>
    <row r="662" spans="2:48" x14ac:dyDescent="0.3">
      <c r="B662" s="56"/>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row>
    <row r="663" spans="2:48" x14ac:dyDescent="0.3">
      <c r="B663" s="56"/>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row>
    <row r="664" spans="2:48" x14ac:dyDescent="0.3">
      <c r="B664" s="56"/>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row>
    <row r="665" spans="2:48" x14ac:dyDescent="0.3">
      <c r="B665" s="56"/>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row>
    <row r="666" spans="2:48" x14ac:dyDescent="0.3">
      <c r="B666" s="56"/>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row>
    <row r="667" spans="2:48" x14ac:dyDescent="0.3">
      <c r="B667" s="56"/>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row>
    <row r="668" spans="2:48" x14ac:dyDescent="0.3">
      <c r="B668" s="56"/>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row>
    <row r="669" spans="2:48" x14ac:dyDescent="0.3">
      <c r="B669" s="56"/>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row>
    <row r="670" spans="2:48" x14ac:dyDescent="0.3">
      <c r="B670" s="56"/>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row>
    <row r="671" spans="2:48" x14ac:dyDescent="0.3">
      <c r="B671" s="56"/>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row>
    <row r="672" spans="2:48" x14ac:dyDescent="0.3">
      <c r="B672" s="56"/>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row>
    <row r="673" spans="2:48" x14ac:dyDescent="0.3">
      <c r="B673" s="56"/>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row>
    <row r="674" spans="2:48" x14ac:dyDescent="0.3">
      <c r="B674" s="56"/>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row>
    <row r="675" spans="2:48" x14ac:dyDescent="0.3">
      <c r="B675" s="56"/>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row>
    <row r="676" spans="2:48" x14ac:dyDescent="0.3">
      <c r="B676" s="56"/>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row>
    <row r="677" spans="2:48" x14ac:dyDescent="0.3">
      <c r="B677" s="56"/>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row>
    <row r="678" spans="2:48" x14ac:dyDescent="0.3">
      <c r="B678" s="56"/>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row>
    <row r="679" spans="2:48" x14ac:dyDescent="0.3">
      <c r="B679" s="56"/>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row>
    <row r="680" spans="2:48" x14ac:dyDescent="0.3">
      <c r="B680" s="56"/>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row>
    <row r="681" spans="2:48" x14ac:dyDescent="0.3">
      <c r="B681" s="56"/>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row>
    <row r="682" spans="2:48" x14ac:dyDescent="0.3">
      <c r="B682" s="56"/>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row>
    <row r="683" spans="2:48" x14ac:dyDescent="0.3">
      <c r="B683" s="56"/>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row>
    <row r="684" spans="2:48" x14ac:dyDescent="0.3">
      <c r="B684" s="56"/>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row>
    <row r="685" spans="2:48" x14ac:dyDescent="0.3">
      <c r="B685" s="56"/>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row>
    <row r="686" spans="2:48" x14ac:dyDescent="0.3">
      <c r="B686" s="56"/>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row>
    <row r="687" spans="2:48" x14ac:dyDescent="0.3">
      <c r="B687" s="56"/>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row>
    <row r="688" spans="2:48" x14ac:dyDescent="0.3">
      <c r="B688" s="56"/>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row>
    <row r="689" spans="2:48" x14ac:dyDescent="0.3">
      <c r="B689" s="56"/>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row>
    <row r="690" spans="2:48" x14ac:dyDescent="0.3">
      <c r="B690" s="56"/>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row>
    <row r="691" spans="2:48" x14ac:dyDescent="0.3">
      <c r="B691" s="56"/>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row>
    <row r="692" spans="2:48" x14ac:dyDescent="0.3">
      <c r="B692" s="56"/>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row>
    <row r="693" spans="2:48" x14ac:dyDescent="0.3">
      <c r="B693" s="56"/>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row>
    <row r="694" spans="2:48" x14ac:dyDescent="0.3">
      <c r="B694" s="56"/>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row>
    <row r="695" spans="2:48" x14ac:dyDescent="0.3">
      <c r="B695" s="56"/>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row>
    <row r="696" spans="2:48" x14ac:dyDescent="0.3">
      <c r="B696" s="56"/>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row>
    <row r="697" spans="2:48" x14ac:dyDescent="0.3">
      <c r="B697" s="56"/>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row>
    <row r="698" spans="2:48" x14ac:dyDescent="0.3">
      <c r="B698" s="56"/>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row>
    <row r="699" spans="2:48" x14ac:dyDescent="0.3">
      <c r="B699" s="56"/>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row>
    <row r="700" spans="2:48" x14ac:dyDescent="0.3">
      <c r="B700" s="56"/>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row>
    <row r="701" spans="2:48" x14ac:dyDescent="0.3">
      <c r="B701" s="56"/>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row>
    <row r="702" spans="2:48" x14ac:dyDescent="0.3">
      <c r="B702" s="56"/>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row>
    <row r="703" spans="2:48" x14ac:dyDescent="0.3">
      <c r="B703" s="56"/>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row>
    <row r="704" spans="2:48" x14ac:dyDescent="0.3">
      <c r="B704" s="56"/>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row>
    <row r="705" spans="2:48" x14ac:dyDescent="0.3">
      <c r="B705" s="56"/>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row>
    <row r="706" spans="2:48" x14ac:dyDescent="0.3">
      <c r="B706" s="56"/>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row>
    <row r="707" spans="2:48" x14ac:dyDescent="0.3">
      <c r="B707" s="56"/>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row>
    <row r="708" spans="2:48" x14ac:dyDescent="0.3">
      <c r="B708" s="56"/>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row>
    <row r="709" spans="2:48" x14ac:dyDescent="0.3">
      <c r="B709" s="56"/>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row>
    <row r="710" spans="2:48" x14ac:dyDescent="0.3">
      <c r="B710" s="56"/>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row>
    <row r="711" spans="2:48" x14ac:dyDescent="0.3">
      <c r="B711" s="56"/>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row>
    <row r="712" spans="2:48" x14ac:dyDescent="0.3">
      <c r="B712" s="56"/>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row>
    <row r="713" spans="2:48" x14ac:dyDescent="0.3">
      <c r="B713" s="56"/>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row>
    <row r="714" spans="2:48" x14ac:dyDescent="0.3">
      <c r="B714" s="56"/>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row>
    <row r="715" spans="2:48" x14ac:dyDescent="0.3">
      <c r="B715" s="56"/>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row>
    <row r="716" spans="2:48" x14ac:dyDescent="0.3">
      <c r="B716" s="56"/>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row>
    <row r="717" spans="2:48" x14ac:dyDescent="0.3">
      <c r="B717" s="56"/>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row>
    <row r="718" spans="2:48" x14ac:dyDescent="0.3">
      <c r="B718" s="56"/>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row>
    <row r="719" spans="2:48" x14ac:dyDescent="0.3">
      <c r="B719" s="56"/>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row>
    <row r="720" spans="2:48" ht="12.75" customHeight="1" x14ac:dyDescent="0.3">
      <c r="B720" s="56"/>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row>
    <row r="721" spans="2:48" x14ac:dyDescent="0.3">
      <c r="B721" s="56"/>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row>
    <row r="722" spans="2:48" x14ac:dyDescent="0.3">
      <c r="B722" s="56"/>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row>
    <row r="723" spans="2:48" x14ac:dyDescent="0.3">
      <c r="B723" s="56"/>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row>
    <row r="724" spans="2:48" ht="12.75" customHeight="1" x14ac:dyDescent="0.3">
      <c r="B724" s="56"/>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row>
    <row r="725" spans="2:48" x14ac:dyDescent="0.3">
      <c r="B725" s="56"/>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row>
    <row r="726" spans="2:48" x14ac:dyDescent="0.3">
      <c r="B726" s="56"/>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row>
    <row r="727" spans="2:48" x14ac:dyDescent="0.3">
      <c r="B727" s="56"/>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row>
    <row r="728" spans="2:48" x14ac:dyDescent="0.3">
      <c r="B728" s="56"/>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row>
    <row r="729" spans="2:48" x14ac:dyDescent="0.3">
      <c r="B729" s="56"/>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row>
    <row r="730" spans="2:48" x14ac:dyDescent="0.3">
      <c r="B730" s="56"/>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row>
    <row r="731" spans="2:48" x14ac:dyDescent="0.3">
      <c r="B731" s="56"/>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row>
    <row r="732" spans="2:48" x14ac:dyDescent="0.3">
      <c r="B732" s="56"/>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row>
    <row r="733" spans="2:48" x14ac:dyDescent="0.3">
      <c r="B733" s="56"/>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row>
    <row r="734" spans="2:48" x14ac:dyDescent="0.3">
      <c r="B734" s="56"/>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row>
    <row r="735" spans="2:48" x14ac:dyDescent="0.3">
      <c r="B735" s="56"/>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row>
    <row r="736" spans="2:48" x14ac:dyDescent="0.3">
      <c r="B736" s="56"/>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row>
    <row r="737" spans="2:48" x14ac:dyDescent="0.3">
      <c r="B737" s="56"/>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row>
    <row r="738" spans="2:48" x14ac:dyDescent="0.3">
      <c r="B738" s="56"/>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row>
    <row r="739" spans="2:48" x14ac:dyDescent="0.3">
      <c r="B739" s="56"/>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row>
    <row r="740" spans="2:48" x14ac:dyDescent="0.3">
      <c r="B740" s="56"/>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row>
    <row r="741" spans="2:48" x14ac:dyDescent="0.3">
      <c r="B741" s="56"/>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row>
    <row r="742" spans="2:48" x14ac:dyDescent="0.3">
      <c r="B742" s="56"/>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row>
    <row r="743" spans="2:48" x14ac:dyDescent="0.3">
      <c r="B743" s="56"/>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row>
    <row r="744" spans="2:48" x14ac:dyDescent="0.3">
      <c r="B744" s="56"/>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row>
    <row r="745" spans="2:48" x14ac:dyDescent="0.3">
      <c r="B745" s="56"/>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row>
    <row r="746" spans="2:48" ht="12.75" customHeight="1" x14ac:dyDescent="0.3">
      <c r="B746" s="56"/>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row>
    <row r="747" spans="2:48" x14ac:dyDescent="0.3">
      <c r="B747" s="56"/>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row>
    <row r="748" spans="2:48" x14ac:dyDescent="0.3">
      <c r="B748" s="56"/>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row>
    <row r="749" spans="2:48" x14ac:dyDescent="0.3">
      <c r="B749" s="56"/>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row>
    <row r="750" spans="2:48" x14ac:dyDescent="0.3">
      <c r="B750" s="56"/>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row>
    <row r="751" spans="2:48" x14ac:dyDescent="0.3">
      <c r="B751" s="56"/>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row>
    <row r="752" spans="2:48" x14ac:dyDescent="0.3">
      <c r="B752" s="56"/>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row>
    <row r="753" spans="2:48" x14ac:dyDescent="0.3">
      <c r="B753" s="56"/>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row>
  </sheetData>
  <mergeCells count="61">
    <mergeCell ref="S4:S5"/>
    <mergeCell ref="U4:U5"/>
    <mergeCell ref="G4:G5"/>
    <mergeCell ref="I4:I5"/>
    <mergeCell ref="M4:M5"/>
    <mergeCell ref="O4:O5"/>
    <mergeCell ref="Q4:Q5"/>
    <mergeCell ref="J4:J5"/>
    <mergeCell ref="K4:K5"/>
    <mergeCell ref="AS4:AS5"/>
    <mergeCell ref="BE4:BE5"/>
    <mergeCell ref="BF4:BF5"/>
    <mergeCell ref="BG4:BG5"/>
    <mergeCell ref="AU4:AU5"/>
    <mergeCell ref="AW4:AW5"/>
    <mergeCell ref="AY4:AY5"/>
    <mergeCell ref="BA4:BA5"/>
    <mergeCell ref="BC4:BC5"/>
    <mergeCell ref="BD4:BD5"/>
    <mergeCell ref="BB4:BB5"/>
    <mergeCell ref="AZ4:AZ5"/>
    <mergeCell ref="AX4:AX5"/>
    <mergeCell ref="B347:AF349"/>
    <mergeCell ref="C351:M351"/>
    <mergeCell ref="B369:Y374"/>
    <mergeCell ref="D4:D5"/>
    <mergeCell ref="F4:F5"/>
    <mergeCell ref="H4:H5"/>
    <mergeCell ref="L4:L5"/>
    <mergeCell ref="N4:N5"/>
    <mergeCell ref="AF4:AF5"/>
    <mergeCell ref="P4:P5"/>
    <mergeCell ref="R4:R5"/>
    <mergeCell ref="T4:T5"/>
    <mergeCell ref="V4:V5"/>
    <mergeCell ref="W4:W5"/>
    <mergeCell ref="Y4:Y5"/>
    <mergeCell ref="AA4:AA5"/>
    <mergeCell ref="B4:B5"/>
    <mergeCell ref="C4:C5"/>
    <mergeCell ref="AV4:AV5"/>
    <mergeCell ref="AJ4:AJ5"/>
    <mergeCell ref="AL4:AL5"/>
    <mergeCell ref="AN4:AN5"/>
    <mergeCell ref="AP4:AP5"/>
    <mergeCell ref="AT4:AT5"/>
    <mergeCell ref="X4:X5"/>
    <mergeCell ref="Z4:Z5"/>
    <mergeCell ref="AB4:AB5"/>
    <mergeCell ref="AD4:AD5"/>
    <mergeCell ref="E4:E5"/>
    <mergeCell ref="AI4:AI5"/>
    <mergeCell ref="AK4:AK5"/>
    <mergeCell ref="AM4:AM5"/>
    <mergeCell ref="AG4:AG5"/>
    <mergeCell ref="AH4:AH5"/>
    <mergeCell ref="AQ4:AQ5"/>
    <mergeCell ref="AR4:AR5"/>
    <mergeCell ref="AC4:AC5"/>
    <mergeCell ref="AE4:AE5"/>
    <mergeCell ref="AO4:AO5"/>
  </mergeCells>
  <phoneticPr fontId="2" type="noConversion"/>
  <printOptions gridLines="1" gridLinesSet="0"/>
  <pageMargins left="0.75" right="0.75" top="1" bottom="1" header="0.5" footer="0.5"/>
  <pageSetup paperSize="9" fitToWidth="0" fitToHeight="0" orientation="portrait" r:id="rId1"/>
  <headerFooter alignWithMargins="0"/>
  <ignoredErrors>
    <ignoredError sqref="AS26:BD26 E26:I26 L26:AF26 AI26:AP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A1:CD324"/>
  <sheetViews>
    <sheetView rightToLeft="1" zoomScaleNormal="100" workbookViewId="0">
      <pane xSplit="3" ySplit="7" topLeftCell="D8" activePane="bottomRight" state="frozen"/>
      <selection pane="topRight" activeCell="D1" sqref="D1"/>
      <selection pane="bottomLeft" activeCell="A8" sqref="A8"/>
      <selection pane="bottomRight" activeCell="N17" sqref="N17"/>
    </sheetView>
  </sheetViews>
  <sheetFormatPr defaultRowHeight="13.2" x14ac:dyDescent="0.25"/>
  <cols>
    <col min="1" max="1" width="1.5546875" style="154" customWidth="1"/>
    <col min="2" max="2" width="29.44140625" customWidth="1"/>
    <col min="3" max="3" width="5.5546875" customWidth="1"/>
    <col min="4" max="4" width="10.109375" customWidth="1"/>
    <col min="5" max="11" width="10.44140625" customWidth="1"/>
  </cols>
  <sheetData>
    <row r="1" spans="1:82" s="39" customFormat="1" ht="18" x14ac:dyDescent="0.35">
      <c r="A1" s="176"/>
      <c r="B1" s="37" t="s">
        <v>8044</v>
      </c>
      <c r="C1" s="131"/>
      <c r="D1" s="132"/>
      <c r="E1" s="132"/>
      <c r="F1" s="132"/>
      <c r="G1" s="132"/>
      <c r="H1" s="132"/>
      <c r="I1" s="132"/>
      <c r="J1" s="132"/>
      <c r="K1" s="133"/>
    </row>
    <row r="2" spans="1:82" s="39" customFormat="1" ht="13.8" x14ac:dyDescent="0.3">
      <c r="A2" s="176"/>
      <c r="C2" s="134"/>
      <c r="D2" s="135"/>
      <c r="E2" s="135"/>
      <c r="F2" s="135"/>
      <c r="G2" s="135"/>
      <c r="H2" s="135"/>
      <c r="I2" s="135"/>
      <c r="J2" s="135"/>
    </row>
    <row r="3" spans="1:82" s="39" customFormat="1" ht="18" x14ac:dyDescent="0.3">
      <c r="A3" s="176"/>
      <c r="B3" s="40" t="s">
        <v>8190</v>
      </c>
      <c r="C3" s="134"/>
      <c r="D3" s="135"/>
      <c r="E3" s="135"/>
      <c r="F3" s="135"/>
      <c r="G3" s="135"/>
      <c r="H3" s="135"/>
      <c r="I3" s="135"/>
      <c r="J3" s="135"/>
    </row>
    <row r="4" spans="1:82" s="34" customFormat="1" ht="21.75" customHeight="1" x14ac:dyDescent="0.25">
      <c r="A4" s="177"/>
      <c r="B4" s="35" t="s">
        <v>16</v>
      </c>
      <c r="C4" s="136"/>
      <c r="D4" s="137"/>
      <c r="E4" s="137"/>
      <c r="F4" s="137"/>
      <c r="G4" s="137"/>
      <c r="H4" s="137"/>
      <c r="I4" s="137"/>
      <c r="J4" s="137"/>
    </row>
    <row r="5" spans="1:82" s="34" customFormat="1" ht="5.25" customHeight="1" x14ac:dyDescent="0.25">
      <c r="A5" s="177"/>
      <c r="K5" s="137"/>
    </row>
    <row r="6" spans="1:82" s="39" customFormat="1" ht="13.8" x14ac:dyDescent="0.3">
      <c r="A6" s="176"/>
      <c r="B6" s="182" t="s">
        <v>8046</v>
      </c>
      <c r="C6" s="194" t="s">
        <v>8047</v>
      </c>
      <c r="D6" s="190" t="s">
        <v>8182</v>
      </c>
      <c r="E6" s="190" t="s">
        <v>8183</v>
      </c>
      <c r="F6" s="190" t="s">
        <v>8184</v>
      </c>
      <c r="G6" s="190" t="s">
        <v>8185</v>
      </c>
      <c r="H6" s="190" t="s">
        <v>8186</v>
      </c>
      <c r="I6" s="190" t="s">
        <v>8187</v>
      </c>
      <c r="J6" s="190" t="s">
        <v>8188</v>
      </c>
      <c r="K6" s="190" t="s">
        <v>8189</v>
      </c>
    </row>
    <row r="7" spans="1:82" s="39" customFormat="1" ht="107.25" customHeight="1" thickBot="1" x14ac:dyDescent="0.35">
      <c r="A7" s="176"/>
      <c r="B7" s="183"/>
      <c r="C7" s="195"/>
      <c r="D7" s="191"/>
      <c r="E7" s="191"/>
      <c r="F7" s="191"/>
      <c r="G7" s="191"/>
      <c r="H7" s="191"/>
      <c r="I7" s="191"/>
      <c r="J7" s="191"/>
      <c r="K7" s="191"/>
    </row>
    <row r="8" spans="1:82" ht="13.8" x14ac:dyDescent="0.25">
      <c r="B8" s="138" t="s">
        <v>8063</v>
      </c>
      <c r="C8" s="6"/>
      <c r="D8" s="122"/>
      <c r="E8" s="122"/>
      <c r="F8" s="122"/>
      <c r="G8" s="122"/>
      <c r="H8" s="122"/>
      <c r="I8" s="122"/>
      <c r="J8" s="122"/>
      <c r="K8" s="122"/>
    </row>
    <row r="9" spans="1:82" x14ac:dyDescent="0.25">
      <c r="B9" s="139" t="s">
        <v>8078</v>
      </c>
      <c r="C9" s="9">
        <v>2019</v>
      </c>
      <c r="D9" s="123" t="s">
        <v>6828</v>
      </c>
      <c r="E9" s="123" t="s">
        <v>6829</v>
      </c>
      <c r="F9" s="123" t="s">
        <v>6830</v>
      </c>
      <c r="G9" s="123" t="s">
        <v>6831</v>
      </c>
      <c r="H9" s="123" t="s">
        <v>6832</v>
      </c>
      <c r="I9" s="123" t="s">
        <v>6833</v>
      </c>
      <c r="J9" s="123" t="s">
        <v>6834</v>
      </c>
      <c r="K9" s="123">
        <v>880</v>
      </c>
    </row>
    <row r="10" spans="1:82" x14ac:dyDescent="0.25">
      <c r="B10" s="139"/>
      <c r="C10" s="9">
        <v>2020</v>
      </c>
      <c r="D10" s="123" t="s">
        <v>6835</v>
      </c>
      <c r="E10" s="123" t="s">
        <v>6836</v>
      </c>
      <c r="F10" s="123" t="s">
        <v>6837</v>
      </c>
      <c r="G10" s="123" t="s">
        <v>6838</v>
      </c>
      <c r="H10" s="123" t="s">
        <v>6839</v>
      </c>
      <c r="I10" s="123" t="s">
        <v>6840</v>
      </c>
      <c r="J10" s="123" t="s">
        <v>6841</v>
      </c>
      <c r="K10" s="123">
        <v>800</v>
      </c>
    </row>
    <row r="11" spans="1:82" x14ac:dyDescent="0.25">
      <c r="B11" s="139"/>
      <c r="C11" s="9">
        <v>2021</v>
      </c>
      <c r="D11" s="123">
        <v>1</v>
      </c>
      <c r="E11" s="123" t="s">
        <v>6842</v>
      </c>
      <c r="F11" s="123" t="s">
        <v>6843</v>
      </c>
      <c r="G11" s="123" t="s">
        <v>6844</v>
      </c>
      <c r="H11" s="123" t="s">
        <v>6845</v>
      </c>
      <c r="I11" s="123" t="s">
        <v>6846</v>
      </c>
      <c r="J11" s="123" t="s">
        <v>6847</v>
      </c>
      <c r="K11" s="123" t="s">
        <v>6848</v>
      </c>
    </row>
    <row r="12" spans="1:82" x14ac:dyDescent="0.25">
      <c r="B12" s="139" t="s">
        <v>8079</v>
      </c>
      <c r="C12" s="9">
        <v>2018</v>
      </c>
      <c r="D12" s="123">
        <v>203</v>
      </c>
      <c r="E12" s="123" t="s">
        <v>6849</v>
      </c>
      <c r="F12" s="123" t="s">
        <v>6850</v>
      </c>
      <c r="G12" s="123">
        <v>30</v>
      </c>
      <c r="H12" s="123" t="s">
        <v>6851</v>
      </c>
      <c r="I12" s="123" t="s">
        <v>6852</v>
      </c>
      <c r="J12" s="123">
        <v>120</v>
      </c>
      <c r="K12" s="123">
        <v>319</v>
      </c>
    </row>
    <row r="13" spans="1:82" x14ac:dyDescent="0.25">
      <c r="B13" s="139"/>
      <c r="C13" s="9">
        <v>2019</v>
      </c>
      <c r="D13" s="123">
        <v>425</v>
      </c>
      <c r="E13" s="123" t="s">
        <v>6853</v>
      </c>
      <c r="F13" s="123" t="s">
        <v>6854</v>
      </c>
      <c r="G13" s="123" t="s">
        <v>6855</v>
      </c>
      <c r="H13" s="123" t="s">
        <v>6856</v>
      </c>
      <c r="I13" s="123" t="s">
        <v>6857</v>
      </c>
      <c r="J13" s="123">
        <v>50</v>
      </c>
      <c r="K13" s="123">
        <v>325</v>
      </c>
    </row>
    <row r="14" spans="1:82" s="2" customFormat="1" x14ac:dyDescent="0.25">
      <c r="A14" s="154"/>
      <c r="B14" s="144"/>
      <c r="C14" s="145">
        <v>2022</v>
      </c>
      <c r="D14" s="146">
        <v>36</v>
      </c>
      <c r="E14" s="147" t="s">
        <v>6858</v>
      </c>
      <c r="F14" s="147" t="s">
        <v>6859</v>
      </c>
      <c r="G14" s="147" t="s">
        <v>6860</v>
      </c>
      <c r="H14" s="147" t="s">
        <v>6861</v>
      </c>
      <c r="I14" s="147" t="s">
        <v>6862</v>
      </c>
      <c r="J14" s="147" t="s">
        <v>6863</v>
      </c>
      <c r="K14" s="146">
        <v>45</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row>
    <row r="15" spans="1:82" s="2" customFormat="1" x14ac:dyDescent="0.25">
      <c r="A15" s="154"/>
      <c r="B15" s="148" t="s">
        <v>8080</v>
      </c>
      <c r="C15" s="145">
        <v>2022</v>
      </c>
      <c r="D15" s="149">
        <v>10000</v>
      </c>
      <c r="E15" s="147" t="s">
        <v>6864</v>
      </c>
      <c r="F15" s="147" t="s">
        <v>6865</v>
      </c>
      <c r="G15" s="147" t="s">
        <v>6866</v>
      </c>
      <c r="H15" s="147" t="s">
        <v>6867</v>
      </c>
      <c r="I15" s="147" t="s">
        <v>6868</v>
      </c>
      <c r="J15" s="147" t="s">
        <v>6869</v>
      </c>
      <c r="K15" s="147" t="s">
        <v>6870</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row>
    <row r="16" spans="1:82" s="2" customFormat="1" x14ac:dyDescent="0.25">
      <c r="A16" s="154"/>
      <c r="B16" s="144" t="s">
        <v>8173</v>
      </c>
      <c r="C16" s="150">
        <v>2022</v>
      </c>
      <c r="D16" s="146">
        <v>40</v>
      </c>
      <c r="E16" s="147" t="s">
        <v>6871</v>
      </c>
      <c r="F16" s="147" t="s">
        <v>6872</v>
      </c>
      <c r="G16" s="147" t="s">
        <v>6873</v>
      </c>
      <c r="H16" s="147" t="s">
        <v>6874</v>
      </c>
      <c r="I16" s="147" t="s">
        <v>6875</v>
      </c>
      <c r="J16" s="147" t="s">
        <v>6876</v>
      </c>
      <c r="K16" s="147" t="s">
        <v>6877</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row>
    <row r="17" spans="1:82" x14ac:dyDescent="0.25">
      <c r="B17" s="140" t="s">
        <v>8082</v>
      </c>
      <c r="C17" s="11">
        <v>2018</v>
      </c>
      <c r="D17" s="124">
        <f>SUM(D12)</f>
        <v>203</v>
      </c>
      <c r="E17" s="124">
        <f>SUM(E12)</f>
        <v>0</v>
      </c>
      <c r="F17" s="124">
        <f>SUM(F12)</f>
        <v>0</v>
      </c>
      <c r="G17" s="124" t="s">
        <v>15</v>
      </c>
      <c r="H17" s="124">
        <f>SUM(H12)</f>
        <v>0</v>
      </c>
      <c r="I17" s="124">
        <f>SUM(I12)</f>
        <v>0</v>
      </c>
      <c r="J17" s="124">
        <f>SUM(J12)</f>
        <v>120</v>
      </c>
      <c r="K17" s="124">
        <f>SUM(K12)</f>
        <v>319</v>
      </c>
    </row>
    <row r="18" spans="1:82" x14ac:dyDescent="0.25">
      <c r="B18" s="140" t="s">
        <v>8082</v>
      </c>
      <c r="C18" s="11">
        <v>2019</v>
      </c>
      <c r="D18" s="124">
        <f t="shared" ref="D18:K18" si="0">SUM(D9,D13)</f>
        <v>425</v>
      </c>
      <c r="E18" s="124">
        <f t="shared" si="0"/>
        <v>0</v>
      </c>
      <c r="F18" s="124">
        <f t="shared" si="0"/>
        <v>0</v>
      </c>
      <c r="G18" s="124">
        <f t="shared" si="0"/>
        <v>0</v>
      </c>
      <c r="H18" s="124">
        <f t="shared" si="0"/>
        <v>0</v>
      </c>
      <c r="I18" s="124">
        <f t="shared" si="0"/>
        <v>0</v>
      </c>
      <c r="J18" s="124">
        <f t="shared" si="0"/>
        <v>50</v>
      </c>
      <c r="K18" s="124">
        <f t="shared" si="0"/>
        <v>1205</v>
      </c>
    </row>
    <row r="19" spans="1:82" x14ac:dyDescent="0.25">
      <c r="B19" s="140" t="s">
        <v>8082</v>
      </c>
      <c r="C19" s="11">
        <v>2020</v>
      </c>
      <c r="D19" s="124">
        <f t="shared" ref="D19:K19" si="1">SUM(D10)</f>
        <v>0</v>
      </c>
      <c r="E19" s="124">
        <f t="shared" si="1"/>
        <v>0</v>
      </c>
      <c r="F19" s="124">
        <f t="shared" si="1"/>
        <v>0</v>
      </c>
      <c r="G19" s="124">
        <f t="shared" si="1"/>
        <v>0</v>
      </c>
      <c r="H19" s="124">
        <f t="shared" si="1"/>
        <v>0</v>
      </c>
      <c r="I19" s="124">
        <f t="shared" si="1"/>
        <v>0</v>
      </c>
      <c r="J19" s="124">
        <f t="shared" si="1"/>
        <v>0</v>
      </c>
      <c r="K19" s="124">
        <f t="shared" si="1"/>
        <v>800</v>
      </c>
    </row>
    <row r="20" spans="1:82" x14ac:dyDescent="0.25">
      <c r="B20" s="140" t="s">
        <v>8082</v>
      </c>
      <c r="C20" s="11">
        <v>2021</v>
      </c>
      <c r="D20" s="124">
        <v>1</v>
      </c>
      <c r="E20" s="124">
        <v>2</v>
      </c>
      <c r="F20" s="124">
        <v>3</v>
      </c>
      <c r="G20" s="124">
        <v>4</v>
      </c>
      <c r="H20" s="124">
        <v>5</v>
      </c>
      <c r="I20" s="124">
        <v>6</v>
      </c>
      <c r="J20" s="124">
        <v>7</v>
      </c>
      <c r="K20" s="124">
        <v>8</v>
      </c>
    </row>
    <row r="21" spans="1:82" s="2" customFormat="1" ht="13.8" thickBot="1" x14ac:dyDescent="0.3">
      <c r="A21" s="154"/>
      <c r="B21" s="151" t="s">
        <v>8082</v>
      </c>
      <c r="C21" s="152">
        <v>2022</v>
      </c>
      <c r="D21" s="153">
        <f>SUM(D14,D15,D16)</f>
        <v>10076</v>
      </c>
      <c r="E21" s="153">
        <f t="shared" ref="E21:K21" si="2">SUM(E14,E15,E16)</f>
        <v>0</v>
      </c>
      <c r="F21" s="153">
        <f t="shared" si="2"/>
        <v>0</v>
      </c>
      <c r="G21" s="153">
        <f t="shared" si="2"/>
        <v>0</v>
      </c>
      <c r="H21" s="153">
        <f t="shared" si="2"/>
        <v>0</v>
      </c>
      <c r="I21" s="153">
        <f t="shared" si="2"/>
        <v>0</v>
      </c>
      <c r="J21" s="153">
        <f t="shared" si="2"/>
        <v>0</v>
      </c>
      <c r="K21" s="153">
        <f t="shared" si="2"/>
        <v>45</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ht="23.1" customHeight="1" x14ac:dyDescent="0.25">
      <c r="B22" s="141" t="s">
        <v>8083</v>
      </c>
      <c r="C22" s="12"/>
      <c r="D22" s="125"/>
      <c r="E22" s="125"/>
      <c r="F22" s="125"/>
      <c r="G22" s="125"/>
      <c r="H22" s="125"/>
      <c r="I22" s="125"/>
      <c r="J22" s="125"/>
      <c r="K22" s="125"/>
    </row>
    <row r="23" spans="1:82" ht="28.5" customHeight="1" x14ac:dyDescent="0.25">
      <c r="B23" s="142" t="s">
        <v>8084</v>
      </c>
      <c r="C23" s="11"/>
      <c r="D23" s="122"/>
      <c r="E23" s="122"/>
      <c r="F23" s="122"/>
      <c r="G23" s="122"/>
      <c r="H23" s="122"/>
      <c r="I23" s="122"/>
      <c r="J23" s="122"/>
      <c r="K23" s="122"/>
    </row>
    <row r="24" spans="1:82" x14ac:dyDescent="0.25">
      <c r="B24" s="139" t="s">
        <v>8085</v>
      </c>
      <c r="C24" s="9">
        <v>2019</v>
      </c>
      <c r="D24" s="123">
        <v>359</v>
      </c>
      <c r="E24" s="123" t="s">
        <v>6878</v>
      </c>
      <c r="F24" s="123" t="s">
        <v>6879</v>
      </c>
      <c r="G24" s="123" t="s">
        <v>6880</v>
      </c>
      <c r="H24" s="123" t="s">
        <v>6881</v>
      </c>
      <c r="I24" s="123" t="s">
        <v>6882</v>
      </c>
      <c r="J24" s="123" t="s">
        <v>6883</v>
      </c>
      <c r="K24" s="123" t="s">
        <v>6884</v>
      </c>
    </row>
    <row r="25" spans="1:82" x14ac:dyDescent="0.25">
      <c r="B25" s="139"/>
      <c r="C25" s="9">
        <v>2020</v>
      </c>
      <c r="D25" s="123">
        <v>30</v>
      </c>
      <c r="E25" s="123" t="s">
        <v>6885</v>
      </c>
      <c r="F25" s="123">
        <v>31</v>
      </c>
      <c r="G25" s="123">
        <v>15</v>
      </c>
      <c r="H25" s="123">
        <v>2</v>
      </c>
      <c r="I25" s="123" t="s">
        <v>6886</v>
      </c>
      <c r="J25" s="123">
        <v>13</v>
      </c>
      <c r="K25" s="123" t="s">
        <v>6887</v>
      </c>
    </row>
    <row r="26" spans="1:82" x14ac:dyDescent="0.25">
      <c r="B26" s="139" t="s">
        <v>8086</v>
      </c>
      <c r="C26" s="9">
        <v>2017</v>
      </c>
      <c r="D26" s="123">
        <v>4</v>
      </c>
      <c r="E26" s="123" t="s">
        <v>6888</v>
      </c>
      <c r="F26" s="123" t="s">
        <v>6889</v>
      </c>
      <c r="G26" s="123" t="s">
        <v>6890</v>
      </c>
      <c r="H26" s="123" t="s">
        <v>6891</v>
      </c>
      <c r="I26" s="123" t="s">
        <v>6892</v>
      </c>
      <c r="J26" s="123" t="s">
        <v>6893</v>
      </c>
      <c r="K26" s="123" t="s">
        <v>6894</v>
      </c>
    </row>
    <row r="27" spans="1:82" x14ac:dyDescent="0.25">
      <c r="B27" s="139"/>
      <c r="C27" s="9">
        <v>2019</v>
      </c>
      <c r="D27" s="123">
        <v>67</v>
      </c>
      <c r="E27" s="123" t="s">
        <v>6895</v>
      </c>
      <c r="F27" s="123" t="s">
        <v>6896</v>
      </c>
      <c r="G27" s="123">
        <v>5</v>
      </c>
      <c r="H27" s="123">
        <v>7429</v>
      </c>
      <c r="I27" s="123" t="s">
        <v>6897</v>
      </c>
      <c r="J27" s="123">
        <v>2271</v>
      </c>
      <c r="K27" s="123" t="s">
        <v>6898</v>
      </c>
    </row>
    <row r="28" spans="1:82" x14ac:dyDescent="0.25">
      <c r="B28" s="139"/>
      <c r="C28" s="9">
        <v>2020</v>
      </c>
      <c r="D28" s="123">
        <v>140</v>
      </c>
      <c r="E28" s="123" t="s">
        <v>6899</v>
      </c>
      <c r="F28" s="123" t="s">
        <v>6900</v>
      </c>
      <c r="G28" s="123">
        <v>364</v>
      </c>
      <c r="H28" s="123">
        <v>3498</v>
      </c>
      <c r="I28" s="123" t="s">
        <v>6901</v>
      </c>
      <c r="J28" s="123">
        <v>132</v>
      </c>
      <c r="K28" s="123" t="s">
        <v>6902</v>
      </c>
    </row>
    <row r="29" spans="1:82" x14ac:dyDescent="0.25">
      <c r="B29" s="139"/>
      <c r="C29" s="9">
        <v>2021</v>
      </c>
      <c r="D29" s="123" t="s">
        <v>6903</v>
      </c>
      <c r="E29" s="123" t="s">
        <v>6904</v>
      </c>
      <c r="F29" s="123" t="s">
        <v>6905</v>
      </c>
      <c r="G29" s="123">
        <v>5</v>
      </c>
      <c r="H29" s="123">
        <v>7429</v>
      </c>
      <c r="I29" s="123" t="s">
        <v>6906</v>
      </c>
      <c r="J29" s="123" t="s">
        <v>6907</v>
      </c>
      <c r="K29" s="123" t="s">
        <v>6908</v>
      </c>
    </row>
    <row r="30" spans="1:82" x14ac:dyDescent="0.25">
      <c r="B30" s="139" t="s">
        <v>8087</v>
      </c>
      <c r="C30" s="9">
        <v>2020</v>
      </c>
      <c r="D30" s="123">
        <v>38</v>
      </c>
      <c r="E30" s="123" t="s">
        <v>6909</v>
      </c>
      <c r="F30" s="123" t="s">
        <v>6910</v>
      </c>
      <c r="G30" s="123" t="s">
        <v>6911</v>
      </c>
      <c r="H30" s="123">
        <v>4286</v>
      </c>
      <c r="I30" s="123" t="s">
        <v>6912</v>
      </c>
      <c r="J30" s="123" t="s">
        <v>6913</v>
      </c>
      <c r="K30" s="123">
        <v>57</v>
      </c>
    </row>
    <row r="31" spans="1:82" x14ac:dyDescent="0.25">
      <c r="B31" s="139"/>
      <c r="C31" s="9">
        <v>2021</v>
      </c>
      <c r="D31" s="123" t="s">
        <v>6914</v>
      </c>
      <c r="E31" s="123" t="s">
        <v>6915</v>
      </c>
      <c r="F31" s="123" t="s">
        <v>6916</v>
      </c>
      <c r="G31" s="123" t="s">
        <v>6917</v>
      </c>
      <c r="H31" s="123">
        <v>858</v>
      </c>
      <c r="I31" s="123" t="s">
        <v>6918</v>
      </c>
      <c r="J31" s="123" t="s">
        <v>6919</v>
      </c>
      <c r="K31" s="123" t="s">
        <v>6920</v>
      </c>
    </row>
    <row r="32" spans="1:82" x14ac:dyDescent="0.25">
      <c r="B32" s="140" t="s">
        <v>8082</v>
      </c>
      <c r="C32" s="11">
        <v>2017</v>
      </c>
      <c r="D32" s="124">
        <f t="shared" ref="D32:K32" si="3">SUM(D26)</f>
        <v>4</v>
      </c>
      <c r="E32" s="124">
        <f t="shared" si="3"/>
        <v>0</v>
      </c>
      <c r="F32" s="124">
        <f t="shared" si="3"/>
        <v>0</v>
      </c>
      <c r="G32" s="124">
        <f t="shared" si="3"/>
        <v>0</v>
      </c>
      <c r="H32" s="124">
        <f t="shared" si="3"/>
        <v>0</v>
      </c>
      <c r="I32" s="124">
        <f t="shared" si="3"/>
        <v>0</v>
      </c>
      <c r="J32" s="124">
        <f t="shared" si="3"/>
        <v>0</v>
      </c>
      <c r="K32" s="124">
        <f t="shared" si="3"/>
        <v>0</v>
      </c>
    </row>
    <row r="33" spans="1:82" x14ac:dyDescent="0.25">
      <c r="B33" s="140" t="s">
        <v>8082</v>
      </c>
      <c r="C33" s="11">
        <v>2018</v>
      </c>
      <c r="D33" s="124">
        <v>0</v>
      </c>
      <c r="E33" s="124">
        <v>1</v>
      </c>
      <c r="F33" s="124">
        <v>2</v>
      </c>
      <c r="G33" s="124">
        <v>3</v>
      </c>
      <c r="H33" s="124">
        <v>4</v>
      </c>
      <c r="I33" s="124">
        <v>5</v>
      </c>
      <c r="J33" s="124">
        <v>6</v>
      </c>
      <c r="K33" s="124">
        <v>7</v>
      </c>
    </row>
    <row r="34" spans="1:82" x14ac:dyDescent="0.25">
      <c r="B34" s="140" t="s">
        <v>8082</v>
      </c>
      <c r="C34" s="11">
        <v>2019</v>
      </c>
      <c r="D34" s="124">
        <f t="shared" ref="D34:K34" si="4">SUM(D24,D27)</f>
        <v>426</v>
      </c>
      <c r="E34" s="124">
        <f t="shared" si="4"/>
        <v>0</v>
      </c>
      <c r="F34" s="124">
        <f t="shared" si="4"/>
        <v>0</v>
      </c>
      <c r="G34" s="124">
        <f t="shared" si="4"/>
        <v>5</v>
      </c>
      <c r="H34" s="124">
        <f t="shared" si="4"/>
        <v>7429</v>
      </c>
      <c r="I34" s="124">
        <f t="shared" si="4"/>
        <v>0</v>
      </c>
      <c r="J34" s="124">
        <f t="shared" si="4"/>
        <v>2271</v>
      </c>
      <c r="K34" s="124">
        <f t="shared" si="4"/>
        <v>0</v>
      </c>
    </row>
    <row r="35" spans="1:82" x14ac:dyDescent="0.25">
      <c r="B35" s="140" t="s">
        <v>8082</v>
      </c>
      <c r="C35" s="11">
        <v>2020</v>
      </c>
      <c r="D35" s="124">
        <f t="shared" ref="D35:K35" si="5">SUM(D25,D28,D30)</f>
        <v>208</v>
      </c>
      <c r="E35" s="124">
        <f t="shared" si="5"/>
        <v>0</v>
      </c>
      <c r="F35" s="124">
        <f t="shared" si="5"/>
        <v>31</v>
      </c>
      <c r="G35" s="124">
        <f t="shared" si="5"/>
        <v>379</v>
      </c>
      <c r="H35" s="124">
        <f t="shared" si="5"/>
        <v>7786</v>
      </c>
      <c r="I35" s="124">
        <f t="shared" si="5"/>
        <v>0</v>
      </c>
      <c r="J35" s="124">
        <f t="shared" si="5"/>
        <v>145</v>
      </c>
      <c r="K35" s="124">
        <f t="shared" si="5"/>
        <v>57</v>
      </c>
    </row>
    <row r="36" spans="1:82" x14ac:dyDescent="0.25">
      <c r="B36" s="140" t="s">
        <v>8082</v>
      </c>
      <c r="C36" s="11">
        <v>2021</v>
      </c>
      <c r="D36" s="124">
        <f t="shared" ref="D36:K36" si="6">SUM(D29,D31)</f>
        <v>0</v>
      </c>
      <c r="E36" s="124">
        <f t="shared" si="6"/>
        <v>0</v>
      </c>
      <c r="F36" s="124">
        <f t="shared" si="6"/>
        <v>0</v>
      </c>
      <c r="G36" s="124">
        <f t="shared" si="6"/>
        <v>5</v>
      </c>
      <c r="H36" s="124">
        <f t="shared" si="6"/>
        <v>8287</v>
      </c>
      <c r="I36" s="124">
        <f t="shared" si="6"/>
        <v>0</v>
      </c>
      <c r="J36" s="124">
        <f t="shared" si="6"/>
        <v>0</v>
      </c>
      <c r="K36" s="124">
        <f t="shared" si="6"/>
        <v>0</v>
      </c>
    </row>
    <row r="37" spans="1:82" s="2" customFormat="1" ht="13.8" thickBot="1" x14ac:dyDescent="0.3">
      <c r="A37" s="154"/>
      <c r="B37" s="151" t="s">
        <v>8082</v>
      </c>
      <c r="C37" s="152">
        <v>2022</v>
      </c>
      <c r="D37" s="153">
        <v>0</v>
      </c>
      <c r="E37" s="153">
        <v>0</v>
      </c>
      <c r="F37" s="153">
        <v>0</v>
      </c>
      <c r="G37" s="153">
        <v>0</v>
      </c>
      <c r="H37" s="153">
        <v>0</v>
      </c>
      <c r="I37" s="153">
        <v>0</v>
      </c>
      <c r="J37" s="153">
        <v>0</v>
      </c>
      <c r="K37" s="153">
        <v>0</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82" ht="23.1" customHeight="1" x14ac:dyDescent="0.25">
      <c r="B38" s="143" t="s">
        <v>8088</v>
      </c>
      <c r="C38" s="12"/>
      <c r="D38" s="126"/>
      <c r="E38" s="126"/>
      <c r="F38" s="126"/>
      <c r="G38" s="126"/>
      <c r="H38" s="126"/>
      <c r="I38" s="126"/>
      <c r="J38" s="126"/>
      <c r="K38" s="126"/>
    </row>
    <row r="39" spans="1:82" x14ac:dyDescent="0.25">
      <c r="B39" s="139" t="s">
        <v>8089</v>
      </c>
      <c r="C39" s="9">
        <v>2018</v>
      </c>
      <c r="D39" s="123" t="s">
        <v>6921</v>
      </c>
      <c r="E39" s="123" t="s">
        <v>6922</v>
      </c>
      <c r="F39" s="123" t="s">
        <v>6923</v>
      </c>
      <c r="G39" s="123" t="s">
        <v>6924</v>
      </c>
      <c r="H39" s="123" t="s">
        <v>6925</v>
      </c>
      <c r="I39" s="123" t="s">
        <v>6926</v>
      </c>
      <c r="J39" s="123" t="s">
        <v>6927</v>
      </c>
      <c r="K39" s="123" t="s">
        <v>6928</v>
      </c>
    </row>
    <row r="40" spans="1:82" x14ac:dyDescent="0.25">
      <c r="B40" s="139"/>
      <c r="C40" s="9">
        <v>2019</v>
      </c>
      <c r="D40" s="123" t="s">
        <v>6929</v>
      </c>
      <c r="E40" s="123" t="s">
        <v>6930</v>
      </c>
      <c r="F40" s="123" t="s">
        <v>6931</v>
      </c>
      <c r="G40" s="123" t="s">
        <v>6932</v>
      </c>
      <c r="H40" s="123" t="s">
        <v>6933</v>
      </c>
      <c r="I40" s="123" t="s">
        <v>6934</v>
      </c>
      <c r="J40" s="123" t="s">
        <v>6935</v>
      </c>
      <c r="K40" s="123" t="s">
        <v>6936</v>
      </c>
    </row>
    <row r="41" spans="1:82" x14ac:dyDescent="0.25">
      <c r="B41" s="139"/>
      <c r="C41" s="9">
        <v>2020</v>
      </c>
      <c r="D41" s="123" t="s">
        <v>6937</v>
      </c>
      <c r="E41" s="123" t="s">
        <v>6938</v>
      </c>
      <c r="F41" s="123" t="s">
        <v>6939</v>
      </c>
      <c r="G41" s="123">
        <v>16</v>
      </c>
      <c r="H41" s="123" t="s">
        <v>6940</v>
      </c>
      <c r="I41" s="123" t="s">
        <v>6941</v>
      </c>
      <c r="J41" s="123" t="s">
        <v>6942</v>
      </c>
      <c r="K41" s="123" t="s">
        <v>6943</v>
      </c>
    </row>
    <row r="42" spans="1:82" s="2" customFormat="1" x14ac:dyDescent="0.25">
      <c r="A42" s="154"/>
      <c r="B42" s="144"/>
      <c r="C42" s="150">
        <v>2022</v>
      </c>
      <c r="D42" s="155" t="s">
        <v>6944</v>
      </c>
      <c r="E42" s="155" t="s">
        <v>6945</v>
      </c>
      <c r="F42" s="155" t="s">
        <v>6946</v>
      </c>
      <c r="G42" s="155" t="s">
        <v>6947</v>
      </c>
      <c r="H42" s="155" t="s">
        <v>6948</v>
      </c>
      <c r="I42" s="155" t="s">
        <v>6949</v>
      </c>
      <c r="J42" s="155" t="s">
        <v>6950</v>
      </c>
      <c r="K42" s="155" t="s">
        <v>6951</v>
      </c>
      <c r="L42" s="154"/>
      <c r="M42" s="154"/>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82" x14ac:dyDescent="0.25">
      <c r="B43" s="144" t="s">
        <v>8090</v>
      </c>
      <c r="C43" s="156">
        <v>2017</v>
      </c>
      <c r="D43" s="155">
        <v>25426</v>
      </c>
      <c r="E43" s="155" t="s">
        <v>6952</v>
      </c>
      <c r="F43" s="155">
        <v>404</v>
      </c>
      <c r="G43" s="155">
        <v>81408</v>
      </c>
      <c r="H43" s="155">
        <v>40</v>
      </c>
      <c r="I43" s="155" t="s">
        <v>6953</v>
      </c>
      <c r="J43" s="155">
        <v>2290</v>
      </c>
      <c r="K43" s="155">
        <v>93139</v>
      </c>
      <c r="L43" s="154"/>
      <c r="M43" s="154"/>
    </row>
    <row r="44" spans="1:82" x14ac:dyDescent="0.25">
      <c r="B44" s="144"/>
      <c r="C44" s="156">
        <v>2018</v>
      </c>
      <c r="D44" s="155">
        <v>6236</v>
      </c>
      <c r="E44" s="155" t="s">
        <v>6954</v>
      </c>
      <c r="F44" s="155" t="s">
        <v>6955</v>
      </c>
      <c r="G44" s="155">
        <v>14604</v>
      </c>
      <c r="H44" s="155" t="s">
        <v>6956</v>
      </c>
      <c r="I44" s="155" t="s">
        <v>6957</v>
      </c>
      <c r="J44" s="155">
        <v>8390</v>
      </c>
      <c r="K44" s="155">
        <v>14316</v>
      </c>
      <c r="L44" s="154"/>
      <c r="M44" s="154"/>
    </row>
    <row r="45" spans="1:82" x14ac:dyDescent="0.25">
      <c r="B45" s="144"/>
      <c r="C45" s="156">
        <v>2019</v>
      </c>
      <c r="D45" s="155">
        <v>8881</v>
      </c>
      <c r="E45" s="155" t="s">
        <v>6958</v>
      </c>
      <c r="F45" s="155" t="s">
        <v>6959</v>
      </c>
      <c r="G45" s="155">
        <v>43061</v>
      </c>
      <c r="H45" s="155">
        <v>27</v>
      </c>
      <c r="I45" s="155" t="s">
        <v>6960</v>
      </c>
      <c r="J45" s="155">
        <v>50</v>
      </c>
      <c r="K45" s="155">
        <v>39683</v>
      </c>
      <c r="L45" s="154"/>
      <c r="M45" s="154"/>
    </row>
    <row r="46" spans="1:82" x14ac:dyDescent="0.25">
      <c r="B46" s="144"/>
      <c r="C46" s="156">
        <v>2020</v>
      </c>
      <c r="D46" s="155">
        <v>7570</v>
      </c>
      <c r="E46" s="155" t="s">
        <v>6961</v>
      </c>
      <c r="F46" s="155">
        <v>37</v>
      </c>
      <c r="G46" s="155">
        <v>40166</v>
      </c>
      <c r="H46" s="155" t="s">
        <v>6962</v>
      </c>
      <c r="I46" s="155" t="s">
        <v>6963</v>
      </c>
      <c r="J46" s="155">
        <v>935</v>
      </c>
      <c r="K46" s="155">
        <v>9215</v>
      </c>
      <c r="L46" s="154"/>
      <c r="M46" s="154"/>
    </row>
    <row r="47" spans="1:82" x14ac:dyDescent="0.25">
      <c r="B47" s="144"/>
      <c r="C47" s="156">
        <v>2021</v>
      </c>
      <c r="D47" s="155">
        <v>4108</v>
      </c>
      <c r="E47" s="155" t="s">
        <v>6964</v>
      </c>
      <c r="F47" s="155" t="s">
        <v>6965</v>
      </c>
      <c r="G47" s="155">
        <v>4521</v>
      </c>
      <c r="H47" s="155" t="s">
        <v>6966</v>
      </c>
      <c r="I47" s="155" t="s">
        <v>6967</v>
      </c>
      <c r="J47" s="155">
        <v>3441</v>
      </c>
      <c r="K47" s="155">
        <v>18311</v>
      </c>
      <c r="L47" s="154"/>
      <c r="M47" s="154"/>
    </row>
    <row r="48" spans="1:82" s="2" customFormat="1" x14ac:dyDescent="0.25">
      <c r="A48" s="154"/>
      <c r="B48" s="144"/>
      <c r="C48" s="150">
        <v>2022</v>
      </c>
      <c r="D48" s="155">
        <v>6695</v>
      </c>
      <c r="E48" s="155" t="s">
        <v>6968</v>
      </c>
      <c r="F48" s="155">
        <v>30</v>
      </c>
      <c r="G48" s="155">
        <v>7721</v>
      </c>
      <c r="H48" s="155" t="s">
        <v>6969</v>
      </c>
      <c r="I48" s="155" t="s">
        <v>6970</v>
      </c>
      <c r="J48" s="155">
        <v>60</v>
      </c>
      <c r="K48" s="155">
        <v>1976</v>
      </c>
      <c r="L48" s="154"/>
      <c r="M48" s="154"/>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82" x14ac:dyDescent="0.25">
      <c r="B49" s="144" t="s">
        <v>8091</v>
      </c>
      <c r="C49" s="156">
        <v>2017</v>
      </c>
      <c r="D49" s="155">
        <v>636</v>
      </c>
      <c r="E49" s="155" t="s">
        <v>6971</v>
      </c>
      <c r="F49" s="155">
        <v>224</v>
      </c>
      <c r="G49" s="155">
        <v>335</v>
      </c>
      <c r="H49" s="155">
        <v>4</v>
      </c>
      <c r="I49" s="155">
        <v>121</v>
      </c>
      <c r="J49" s="155">
        <v>271</v>
      </c>
      <c r="K49" s="155">
        <v>56</v>
      </c>
      <c r="L49" s="154"/>
      <c r="M49" s="154"/>
    </row>
    <row r="50" spans="1:82" x14ac:dyDescent="0.25">
      <c r="B50" s="144"/>
      <c r="C50" s="156">
        <v>2018</v>
      </c>
      <c r="D50" s="155">
        <v>256</v>
      </c>
      <c r="E50" s="155" t="s">
        <v>6972</v>
      </c>
      <c r="F50" s="155">
        <v>26</v>
      </c>
      <c r="G50" s="155">
        <v>214</v>
      </c>
      <c r="H50" s="155" t="s">
        <v>6973</v>
      </c>
      <c r="I50" s="155" t="s">
        <v>6974</v>
      </c>
      <c r="J50" s="155">
        <v>191</v>
      </c>
      <c r="K50" s="155" t="s">
        <v>6975</v>
      </c>
      <c r="L50" s="154"/>
      <c r="M50" s="154"/>
    </row>
    <row r="51" spans="1:82" x14ac:dyDescent="0.25">
      <c r="B51" s="144"/>
      <c r="C51" s="156">
        <v>2019</v>
      </c>
      <c r="D51" s="155">
        <v>503</v>
      </c>
      <c r="E51" s="155" t="s">
        <v>6976</v>
      </c>
      <c r="F51" s="155">
        <v>3</v>
      </c>
      <c r="G51" s="155">
        <v>87</v>
      </c>
      <c r="H51" s="155">
        <v>2</v>
      </c>
      <c r="I51" s="155" t="s">
        <v>6977</v>
      </c>
      <c r="J51" s="155">
        <v>47</v>
      </c>
      <c r="K51" s="155">
        <v>47</v>
      </c>
      <c r="L51" s="154"/>
      <c r="M51" s="154"/>
    </row>
    <row r="52" spans="1:82" x14ac:dyDescent="0.25">
      <c r="B52" s="144"/>
      <c r="C52" s="156">
        <v>2020</v>
      </c>
      <c r="D52" s="155">
        <v>640</v>
      </c>
      <c r="E52" s="155" t="s">
        <v>6978</v>
      </c>
      <c r="F52" s="155">
        <v>11</v>
      </c>
      <c r="G52" s="155">
        <v>82</v>
      </c>
      <c r="H52" s="155" t="s">
        <v>6979</v>
      </c>
      <c r="I52" s="155" t="s">
        <v>6980</v>
      </c>
      <c r="J52" s="155">
        <v>54</v>
      </c>
      <c r="K52" s="155" t="s">
        <v>6981</v>
      </c>
      <c r="L52" s="154"/>
      <c r="M52" s="154"/>
    </row>
    <row r="53" spans="1:82" x14ac:dyDescent="0.25">
      <c r="B53" s="144"/>
      <c r="C53" s="156">
        <v>2021</v>
      </c>
      <c r="D53" s="155">
        <v>255</v>
      </c>
      <c r="E53" s="155" t="s">
        <v>6982</v>
      </c>
      <c r="F53" s="155">
        <v>5</v>
      </c>
      <c r="G53" s="155">
        <v>41</v>
      </c>
      <c r="H53" s="155" t="s">
        <v>6983</v>
      </c>
      <c r="I53" s="155">
        <v>1871</v>
      </c>
      <c r="J53" s="155">
        <v>26</v>
      </c>
      <c r="K53" s="155">
        <v>38</v>
      </c>
      <c r="L53" s="154"/>
      <c r="M53" s="154"/>
    </row>
    <row r="54" spans="1:82" s="2" customFormat="1" x14ac:dyDescent="0.25">
      <c r="A54" s="154"/>
      <c r="B54" s="144"/>
      <c r="C54" s="150">
        <v>2022</v>
      </c>
      <c r="D54" s="155">
        <v>32</v>
      </c>
      <c r="E54" s="155" t="s">
        <v>6984</v>
      </c>
      <c r="F54" s="155" t="s">
        <v>6985</v>
      </c>
      <c r="G54" s="155">
        <v>22</v>
      </c>
      <c r="H54" s="155" t="s">
        <v>6986</v>
      </c>
      <c r="I54" s="155" t="s">
        <v>6987</v>
      </c>
      <c r="J54" s="155">
        <v>5</v>
      </c>
      <c r="K54" s="155">
        <v>4</v>
      </c>
      <c r="L54" s="154"/>
      <c r="M54" s="1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82" x14ac:dyDescent="0.25">
      <c r="B55" s="151" t="s">
        <v>8082</v>
      </c>
      <c r="C55" s="152">
        <v>2017</v>
      </c>
      <c r="D55" s="153">
        <f t="shared" ref="D55:K55" si="7">SUM(D43,D49)</f>
        <v>26062</v>
      </c>
      <c r="E55" s="153">
        <f t="shared" si="7"/>
        <v>0</v>
      </c>
      <c r="F55" s="153">
        <f t="shared" si="7"/>
        <v>628</v>
      </c>
      <c r="G55" s="153">
        <f t="shared" si="7"/>
        <v>81743</v>
      </c>
      <c r="H55" s="153">
        <f t="shared" si="7"/>
        <v>44</v>
      </c>
      <c r="I55" s="153">
        <f t="shared" si="7"/>
        <v>121</v>
      </c>
      <c r="J55" s="153">
        <f t="shared" si="7"/>
        <v>2561</v>
      </c>
      <c r="K55" s="153">
        <f t="shared" si="7"/>
        <v>93195</v>
      </c>
      <c r="L55" s="154"/>
      <c r="M55" s="154"/>
    </row>
    <row r="56" spans="1:82" x14ac:dyDescent="0.25">
      <c r="B56" s="151" t="s">
        <v>8082</v>
      </c>
      <c r="C56" s="152">
        <v>2018</v>
      </c>
      <c r="D56" s="153">
        <f t="shared" ref="D56:K58" si="8">SUM(D39,D44,D50)</f>
        <v>6492</v>
      </c>
      <c r="E56" s="153">
        <f t="shared" si="8"/>
        <v>0</v>
      </c>
      <c r="F56" s="153">
        <f t="shared" si="8"/>
        <v>26</v>
      </c>
      <c r="G56" s="153">
        <f t="shared" si="8"/>
        <v>14818</v>
      </c>
      <c r="H56" s="153">
        <f t="shared" si="8"/>
        <v>0</v>
      </c>
      <c r="I56" s="153">
        <f t="shared" si="8"/>
        <v>0</v>
      </c>
      <c r="J56" s="153">
        <f t="shared" si="8"/>
        <v>8581</v>
      </c>
      <c r="K56" s="153">
        <f t="shared" si="8"/>
        <v>14316</v>
      </c>
      <c r="L56" s="154"/>
      <c r="M56" s="154"/>
    </row>
    <row r="57" spans="1:82" x14ac:dyDescent="0.25">
      <c r="B57" s="151" t="s">
        <v>8082</v>
      </c>
      <c r="C57" s="152">
        <v>2019</v>
      </c>
      <c r="D57" s="153">
        <f t="shared" si="8"/>
        <v>9384</v>
      </c>
      <c r="E57" s="153">
        <f t="shared" si="8"/>
        <v>0</v>
      </c>
      <c r="F57" s="153">
        <f t="shared" si="8"/>
        <v>3</v>
      </c>
      <c r="G57" s="153">
        <f t="shared" si="8"/>
        <v>43148</v>
      </c>
      <c r="H57" s="153">
        <f t="shared" si="8"/>
        <v>29</v>
      </c>
      <c r="I57" s="153">
        <f t="shared" si="8"/>
        <v>0</v>
      </c>
      <c r="J57" s="153">
        <f t="shared" si="8"/>
        <v>97</v>
      </c>
      <c r="K57" s="153">
        <f t="shared" si="8"/>
        <v>39730</v>
      </c>
      <c r="L57" s="154"/>
      <c r="M57" s="154"/>
    </row>
    <row r="58" spans="1:82" x14ac:dyDescent="0.25">
      <c r="B58" s="151" t="s">
        <v>8082</v>
      </c>
      <c r="C58" s="152">
        <v>2020</v>
      </c>
      <c r="D58" s="153">
        <f t="shared" si="8"/>
        <v>8210</v>
      </c>
      <c r="E58" s="153">
        <f t="shared" si="8"/>
        <v>0</v>
      </c>
      <c r="F58" s="153">
        <f t="shared" si="8"/>
        <v>48</v>
      </c>
      <c r="G58" s="153">
        <f t="shared" si="8"/>
        <v>40264</v>
      </c>
      <c r="H58" s="153">
        <f t="shared" si="8"/>
        <v>0</v>
      </c>
      <c r="I58" s="153">
        <f t="shared" si="8"/>
        <v>0</v>
      </c>
      <c r="J58" s="153">
        <f t="shared" si="8"/>
        <v>989</v>
      </c>
      <c r="K58" s="153">
        <f t="shared" si="8"/>
        <v>9215</v>
      </c>
      <c r="L58" s="154"/>
      <c r="M58" s="154"/>
    </row>
    <row r="59" spans="1:82" x14ac:dyDescent="0.25">
      <c r="B59" s="151" t="s">
        <v>8082</v>
      </c>
      <c r="C59" s="152">
        <v>2021</v>
      </c>
      <c r="D59" s="153">
        <f t="shared" ref="D59:K59" si="9">SUM(D47,D53)</f>
        <v>4363</v>
      </c>
      <c r="E59" s="153">
        <f t="shared" si="9"/>
        <v>0</v>
      </c>
      <c r="F59" s="153">
        <f t="shared" si="9"/>
        <v>5</v>
      </c>
      <c r="G59" s="153">
        <f t="shared" si="9"/>
        <v>4562</v>
      </c>
      <c r="H59" s="153">
        <f t="shared" si="9"/>
        <v>0</v>
      </c>
      <c r="I59" s="153">
        <f t="shared" si="9"/>
        <v>1871</v>
      </c>
      <c r="J59" s="153">
        <f t="shared" si="9"/>
        <v>3467</v>
      </c>
      <c r="K59" s="153">
        <f t="shared" si="9"/>
        <v>18349</v>
      </c>
      <c r="L59" s="154"/>
      <c r="M59" s="154"/>
    </row>
    <row r="60" spans="1:82" s="2" customFormat="1" ht="13.8" thickBot="1" x14ac:dyDescent="0.3">
      <c r="A60" s="154"/>
      <c r="B60" s="151" t="s">
        <v>8082</v>
      </c>
      <c r="C60" s="152">
        <v>2022</v>
      </c>
      <c r="D60" s="153">
        <f>SUM(D42,D48,D54)</f>
        <v>6727</v>
      </c>
      <c r="E60" s="153">
        <f t="shared" ref="E60:K60" si="10">SUM(E42,E48,E54)</f>
        <v>0</v>
      </c>
      <c r="F60" s="153">
        <f t="shared" si="10"/>
        <v>30</v>
      </c>
      <c r="G60" s="153">
        <f t="shared" si="10"/>
        <v>7743</v>
      </c>
      <c r="H60" s="153">
        <f t="shared" si="10"/>
        <v>0</v>
      </c>
      <c r="I60" s="153">
        <f t="shared" si="10"/>
        <v>0</v>
      </c>
      <c r="J60" s="153">
        <f t="shared" si="10"/>
        <v>65</v>
      </c>
      <c r="K60" s="153">
        <f t="shared" si="10"/>
        <v>1980</v>
      </c>
      <c r="L60" s="154"/>
      <c r="M60" s="154"/>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82" ht="23.1" customHeight="1" x14ac:dyDescent="0.25">
      <c r="B61" s="157" t="s">
        <v>8092</v>
      </c>
      <c r="C61" s="158"/>
      <c r="D61" s="159"/>
      <c r="E61" s="159"/>
      <c r="F61" s="159"/>
      <c r="G61" s="159"/>
      <c r="H61" s="159"/>
      <c r="I61" s="159"/>
      <c r="J61" s="159"/>
      <c r="K61" s="159"/>
      <c r="L61" s="154"/>
      <c r="M61" s="154"/>
    </row>
    <row r="62" spans="1:82" x14ac:dyDescent="0.25">
      <c r="B62" s="144" t="s">
        <v>8093</v>
      </c>
      <c r="C62" s="156">
        <v>2017</v>
      </c>
      <c r="D62" s="155">
        <v>19834</v>
      </c>
      <c r="E62" s="155" t="s">
        <v>6988</v>
      </c>
      <c r="F62" s="155">
        <v>4</v>
      </c>
      <c r="G62" s="155">
        <v>231</v>
      </c>
      <c r="H62" s="155">
        <v>1330</v>
      </c>
      <c r="I62" s="155" t="s">
        <v>6989</v>
      </c>
      <c r="J62" s="155">
        <v>4028</v>
      </c>
      <c r="K62" s="155">
        <v>1403</v>
      </c>
      <c r="L62" s="154"/>
      <c r="M62" s="154"/>
    </row>
    <row r="63" spans="1:82" x14ac:dyDescent="0.25">
      <c r="B63" s="144"/>
      <c r="C63" s="156">
        <v>2018</v>
      </c>
      <c r="D63" s="155">
        <v>459</v>
      </c>
      <c r="E63" s="155" t="s">
        <v>6990</v>
      </c>
      <c r="F63" s="155">
        <v>54</v>
      </c>
      <c r="G63" s="155">
        <v>19383</v>
      </c>
      <c r="H63" s="155">
        <v>9</v>
      </c>
      <c r="I63" s="155" t="s">
        <v>6991</v>
      </c>
      <c r="J63" s="155">
        <v>6523</v>
      </c>
      <c r="K63" s="155">
        <v>1135</v>
      </c>
      <c r="L63" s="154"/>
      <c r="M63" s="154"/>
    </row>
    <row r="64" spans="1:82" x14ac:dyDescent="0.25">
      <c r="B64" s="144"/>
      <c r="C64" s="156">
        <v>2019</v>
      </c>
      <c r="D64" s="155">
        <v>1047</v>
      </c>
      <c r="E64" s="155">
        <v>3</v>
      </c>
      <c r="F64" s="155">
        <v>19</v>
      </c>
      <c r="G64" s="155">
        <v>1064</v>
      </c>
      <c r="H64" s="155">
        <v>1606</v>
      </c>
      <c r="I64" s="155" t="s">
        <v>6992</v>
      </c>
      <c r="J64" s="155">
        <v>14852</v>
      </c>
      <c r="K64" s="155">
        <v>12393</v>
      </c>
      <c r="L64" s="154"/>
      <c r="M64" s="154"/>
    </row>
    <row r="65" spans="1:82" x14ac:dyDescent="0.25">
      <c r="B65" s="144"/>
      <c r="C65" s="156">
        <v>2020</v>
      </c>
      <c r="D65" s="155">
        <v>53</v>
      </c>
      <c r="E65" s="155" t="s">
        <v>6993</v>
      </c>
      <c r="F65" s="155">
        <v>13</v>
      </c>
      <c r="G65" s="155">
        <v>795</v>
      </c>
      <c r="H65" s="155">
        <v>13600</v>
      </c>
      <c r="I65" s="155" t="s">
        <v>6994</v>
      </c>
      <c r="J65" s="155">
        <v>63</v>
      </c>
      <c r="K65" s="155">
        <v>27</v>
      </c>
      <c r="L65" s="154"/>
      <c r="M65" s="154"/>
    </row>
    <row r="66" spans="1:82" x14ac:dyDescent="0.25">
      <c r="B66" s="144"/>
      <c r="C66" s="156">
        <v>2021</v>
      </c>
      <c r="D66" s="155">
        <v>455</v>
      </c>
      <c r="E66" s="155" t="s">
        <v>6995</v>
      </c>
      <c r="F66" s="155" t="s">
        <v>6996</v>
      </c>
      <c r="G66" s="155">
        <v>12</v>
      </c>
      <c r="H66" s="155" t="s">
        <v>6997</v>
      </c>
      <c r="I66" s="155" t="s">
        <v>6998</v>
      </c>
      <c r="J66" s="155">
        <v>4</v>
      </c>
      <c r="K66" s="155">
        <v>54</v>
      </c>
      <c r="L66" s="154"/>
      <c r="M66" s="154"/>
    </row>
    <row r="67" spans="1:82" s="2" customFormat="1" x14ac:dyDescent="0.25">
      <c r="A67" s="154"/>
      <c r="B67" s="144"/>
      <c r="C67" s="156">
        <v>2022</v>
      </c>
      <c r="D67" s="155">
        <v>3</v>
      </c>
      <c r="E67" s="155" t="s">
        <v>6999</v>
      </c>
      <c r="F67" s="155" t="s">
        <v>7000</v>
      </c>
      <c r="G67" s="155">
        <v>1096</v>
      </c>
      <c r="H67" s="155" t="s">
        <v>7001</v>
      </c>
      <c r="I67" s="155" t="s">
        <v>7002</v>
      </c>
      <c r="J67" s="155">
        <v>3</v>
      </c>
      <c r="K67" s="155" t="s">
        <v>7003</v>
      </c>
      <c r="L67" s="154"/>
      <c r="M67" s="154"/>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x14ac:dyDescent="0.25">
      <c r="B68" s="144" t="s">
        <v>8094</v>
      </c>
      <c r="C68" s="156">
        <v>2017</v>
      </c>
      <c r="D68" s="155">
        <v>7667</v>
      </c>
      <c r="E68" s="155" t="s">
        <v>7004</v>
      </c>
      <c r="F68" s="155" t="s">
        <v>7005</v>
      </c>
      <c r="G68" s="155">
        <v>18126</v>
      </c>
      <c r="H68" s="155" t="s">
        <v>7006</v>
      </c>
      <c r="I68" s="155" t="s">
        <v>7007</v>
      </c>
      <c r="J68" s="155">
        <v>40817</v>
      </c>
      <c r="K68" s="155" t="s">
        <v>7008</v>
      </c>
      <c r="L68" s="154"/>
      <c r="M68" s="154"/>
    </row>
    <row r="69" spans="1:82" x14ac:dyDescent="0.25">
      <c r="B69" s="144"/>
      <c r="C69" s="156">
        <v>2018</v>
      </c>
      <c r="D69" s="155">
        <v>83080</v>
      </c>
      <c r="E69" s="155" t="s">
        <v>7009</v>
      </c>
      <c r="F69" s="155" t="s">
        <v>7010</v>
      </c>
      <c r="G69" s="155">
        <v>7832</v>
      </c>
      <c r="H69" s="155" t="s">
        <v>7011</v>
      </c>
      <c r="I69" s="155" t="s">
        <v>7012</v>
      </c>
      <c r="J69" s="155">
        <v>31740</v>
      </c>
      <c r="K69" s="155" t="s">
        <v>7013</v>
      </c>
      <c r="L69" s="154"/>
      <c r="M69" s="154"/>
    </row>
    <row r="70" spans="1:82" x14ac:dyDescent="0.25">
      <c r="B70" s="144"/>
      <c r="C70" s="156">
        <v>2019</v>
      </c>
      <c r="D70" s="155" t="s">
        <v>7014</v>
      </c>
      <c r="E70" s="155" t="s">
        <v>7015</v>
      </c>
      <c r="F70" s="155" t="s">
        <v>7016</v>
      </c>
      <c r="G70" s="155" t="s">
        <v>7017</v>
      </c>
      <c r="H70" s="155" t="s">
        <v>7018</v>
      </c>
      <c r="I70" s="155" t="s">
        <v>7019</v>
      </c>
      <c r="J70" s="155" t="s">
        <v>7020</v>
      </c>
      <c r="K70" s="155" t="s">
        <v>7021</v>
      </c>
      <c r="L70" s="154"/>
      <c r="M70" s="154"/>
    </row>
    <row r="71" spans="1:82" x14ac:dyDescent="0.25">
      <c r="B71" s="144"/>
      <c r="C71" s="156">
        <v>2020</v>
      </c>
      <c r="D71" s="155">
        <v>29990</v>
      </c>
      <c r="E71" s="155" t="s">
        <v>7022</v>
      </c>
      <c r="F71" s="155" t="s">
        <v>7023</v>
      </c>
      <c r="G71" s="155">
        <v>3308</v>
      </c>
      <c r="H71" s="155" t="s">
        <v>7024</v>
      </c>
      <c r="I71" s="155" t="s">
        <v>7025</v>
      </c>
      <c r="J71" s="155">
        <v>32123</v>
      </c>
      <c r="K71" s="155">
        <v>5760</v>
      </c>
      <c r="L71" s="154"/>
      <c r="M71" s="154"/>
    </row>
    <row r="72" spans="1:82" x14ac:dyDescent="0.25">
      <c r="B72" s="144"/>
      <c r="C72" s="156">
        <v>2021</v>
      </c>
      <c r="D72" s="155">
        <v>66</v>
      </c>
      <c r="E72" s="155" t="s">
        <v>7026</v>
      </c>
      <c r="F72" s="155" t="s">
        <v>7027</v>
      </c>
      <c r="G72" s="155">
        <v>8312</v>
      </c>
      <c r="H72" s="155" t="s">
        <v>7028</v>
      </c>
      <c r="I72" s="155" t="s">
        <v>7029</v>
      </c>
      <c r="J72" s="155">
        <v>6811</v>
      </c>
      <c r="K72" s="155">
        <v>2324</v>
      </c>
      <c r="L72" s="154"/>
      <c r="M72" s="154"/>
    </row>
    <row r="73" spans="1:82" s="2" customFormat="1" x14ac:dyDescent="0.25">
      <c r="A73" s="154"/>
      <c r="B73" s="144"/>
      <c r="C73" s="156">
        <v>2022</v>
      </c>
      <c r="D73" s="155">
        <v>10621</v>
      </c>
      <c r="E73" s="155" t="s">
        <v>7030</v>
      </c>
      <c r="F73" s="155" t="s">
        <v>7031</v>
      </c>
      <c r="G73" s="155">
        <v>4543</v>
      </c>
      <c r="H73" s="155" t="s">
        <v>7032</v>
      </c>
      <c r="I73" s="155" t="s">
        <v>7033</v>
      </c>
      <c r="J73" s="155">
        <v>17679</v>
      </c>
      <c r="K73" s="155">
        <v>787</v>
      </c>
      <c r="L73" s="154"/>
      <c r="M73" s="154"/>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x14ac:dyDescent="0.25">
      <c r="B74" s="144" t="s">
        <v>8095</v>
      </c>
      <c r="C74" s="156">
        <v>2017</v>
      </c>
      <c r="D74" s="155">
        <v>201</v>
      </c>
      <c r="E74" s="155" t="s">
        <v>7034</v>
      </c>
      <c r="F74" s="155">
        <v>1</v>
      </c>
      <c r="G74" s="155">
        <v>107</v>
      </c>
      <c r="H74" s="155" t="s">
        <v>7035</v>
      </c>
      <c r="I74" s="155" t="s">
        <v>7036</v>
      </c>
      <c r="J74" s="155">
        <v>3</v>
      </c>
      <c r="K74" s="155">
        <v>200</v>
      </c>
      <c r="L74" s="154"/>
      <c r="M74" s="154"/>
    </row>
    <row r="75" spans="1:82" x14ac:dyDescent="0.25">
      <c r="B75" s="144"/>
      <c r="C75" s="156">
        <v>2018</v>
      </c>
      <c r="D75" s="155">
        <v>335</v>
      </c>
      <c r="E75" s="155" t="s">
        <v>7037</v>
      </c>
      <c r="F75" s="155">
        <v>387</v>
      </c>
      <c r="G75" s="155">
        <v>126</v>
      </c>
      <c r="H75" s="155" t="s">
        <v>7038</v>
      </c>
      <c r="I75" s="155" t="s">
        <v>7039</v>
      </c>
      <c r="J75" s="155">
        <v>490</v>
      </c>
      <c r="K75" s="155" t="s">
        <v>7040</v>
      </c>
      <c r="L75" s="154"/>
      <c r="M75" s="154"/>
    </row>
    <row r="76" spans="1:82" x14ac:dyDescent="0.25">
      <c r="B76" s="144"/>
      <c r="C76" s="156">
        <v>2019</v>
      </c>
      <c r="D76" s="155">
        <v>48</v>
      </c>
      <c r="E76" s="155" t="s">
        <v>7041</v>
      </c>
      <c r="F76" s="155">
        <v>23</v>
      </c>
      <c r="G76" s="155">
        <v>111</v>
      </c>
      <c r="H76" s="155" t="s">
        <v>7042</v>
      </c>
      <c r="I76" s="155" t="s">
        <v>7043</v>
      </c>
      <c r="J76" s="155">
        <v>4</v>
      </c>
      <c r="K76" s="155" t="s">
        <v>7044</v>
      </c>
      <c r="L76" s="154"/>
      <c r="M76" s="154"/>
    </row>
    <row r="77" spans="1:82" x14ac:dyDescent="0.25">
      <c r="B77" s="144"/>
      <c r="C77" s="156">
        <v>2020</v>
      </c>
      <c r="D77" s="155" t="s">
        <v>7045</v>
      </c>
      <c r="E77" s="155" t="s">
        <v>7046</v>
      </c>
      <c r="F77" s="155" t="s">
        <v>7047</v>
      </c>
      <c r="G77" s="155">
        <v>4</v>
      </c>
      <c r="H77" s="155" t="s">
        <v>7048</v>
      </c>
      <c r="I77" s="155" t="s">
        <v>7049</v>
      </c>
      <c r="J77" s="155">
        <v>8</v>
      </c>
      <c r="K77" s="155" t="s">
        <v>7050</v>
      </c>
      <c r="L77" s="154"/>
      <c r="M77" s="154"/>
    </row>
    <row r="78" spans="1:82" x14ac:dyDescent="0.25">
      <c r="B78" s="144" t="s">
        <v>8096</v>
      </c>
      <c r="C78" s="156">
        <v>2017</v>
      </c>
      <c r="D78" s="155">
        <v>1</v>
      </c>
      <c r="E78" s="155" t="s">
        <v>7051</v>
      </c>
      <c r="F78" s="155" t="s">
        <v>7052</v>
      </c>
      <c r="G78" s="155">
        <v>1278</v>
      </c>
      <c r="H78" s="155" t="s">
        <v>7053</v>
      </c>
      <c r="I78" s="155" t="s">
        <v>7054</v>
      </c>
      <c r="J78" s="155">
        <v>234</v>
      </c>
      <c r="K78" s="155" t="s">
        <v>7055</v>
      </c>
      <c r="L78" s="154"/>
      <c r="M78" s="154"/>
    </row>
    <row r="79" spans="1:82" x14ac:dyDescent="0.25">
      <c r="B79" s="144"/>
      <c r="C79" s="156">
        <v>2018</v>
      </c>
      <c r="D79" s="155">
        <v>2040</v>
      </c>
      <c r="E79" s="155" t="s">
        <v>7056</v>
      </c>
      <c r="F79" s="155" t="s">
        <v>7057</v>
      </c>
      <c r="G79" s="155">
        <v>139</v>
      </c>
      <c r="H79" s="155">
        <v>49</v>
      </c>
      <c r="I79" s="155" t="s">
        <v>7058</v>
      </c>
      <c r="J79" s="155">
        <v>644</v>
      </c>
      <c r="K79" s="155" t="s">
        <v>7059</v>
      </c>
      <c r="L79" s="154"/>
      <c r="M79" s="154"/>
    </row>
    <row r="80" spans="1:82" x14ac:dyDescent="0.25">
      <c r="B80" s="144"/>
      <c r="C80" s="156">
        <v>2019</v>
      </c>
      <c r="D80" s="155">
        <v>3066</v>
      </c>
      <c r="E80" s="155" t="s">
        <v>7060</v>
      </c>
      <c r="F80" s="155">
        <v>4</v>
      </c>
      <c r="G80" s="155">
        <v>93</v>
      </c>
      <c r="H80" s="155" t="s">
        <v>7061</v>
      </c>
      <c r="I80" s="155" t="s">
        <v>7062</v>
      </c>
      <c r="J80" s="155">
        <v>52</v>
      </c>
      <c r="K80" s="155">
        <v>1</v>
      </c>
      <c r="L80" s="154"/>
      <c r="M80" s="154"/>
    </row>
    <row r="81" spans="1:82" x14ac:dyDescent="0.25">
      <c r="B81" s="144"/>
      <c r="C81" s="156">
        <v>2020</v>
      </c>
      <c r="D81" s="155">
        <v>8</v>
      </c>
      <c r="E81" s="155" t="s">
        <v>7063</v>
      </c>
      <c r="F81" s="155" t="s">
        <v>7064</v>
      </c>
      <c r="G81" s="155">
        <v>53</v>
      </c>
      <c r="H81" s="155">
        <v>11</v>
      </c>
      <c r="I81" s="155" t="s">
        <v>7065</v>
      </c>
      <c r="J81" s="155">
        <v>4</v>
      </c>
      <c r="K81" s="155">
        <v>1</v>
      </c>
      <c r="L81" s="154"/>
      <c r="M81" s="154"/>
    </row>
    <row r="82" spans="1:82" x14ac:dyDescent="0.25">
      <c r="B82" s="144"/>
      <c r="C82" s="156">
        <v>2021</v>
      </c>
      <c r="D82" s="155">
        <v>3</v>
      </c>
      <c r="E82" s="155" t="s">
        <v>7066</v>
      </c>
      <c r="F82" s="155" t="s">
        <v>7067</v>
      </c>
      <c r="G82" s="155">
        <v>2067</v>
      </c>
      <c r="H82" s="155" t="s">
        <v>7068</v>
      </c>
      <c r="I82" s="155" t="s">
        <v>7069</v>
      </c>
      <c r="J82" s="155">
        <v>13</v>
      </c>
      <c r="K82" s="155" t="s">
        <v>7070</v>
      </c>
      <c r="L82" s="154"/>
      <c r="M82" s="154"/>
    </row>
    <row r="83" spans="1:82" s="2" customFormat="1" x14ac:dyDescent="0.25">
      <c r="A83" s="154"/>
      <c r="B83" s="144"/>
      <c r="C83" s="156">
        <v>2022</v>
      </c>
      <c r="D83" s="155">
        <v>6</v>
      </c>
      <c r="E83" s="155" t="s">
        <v>7071</v>
      </c>
      <c r="F83" s="155" t="s">
        <v>7072</v>
      </c>
      <c r="G83" s="155">
        <v>2433</v>
      </c>
      <c r="H83" s="155" t="s">
        <v>7073</v>
      </c>
      <c r="I83" s="155" t="s">
        <v>7074</v>
      </c>
      <c r="J83" s="155">
        <v>72</v>
      </c>
      <c r="K83" s="155" t="s">
        <v>7075</v>
      </c>
      <c r="L83" s="154"/>
      <c r="M83" s="154"/>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x14ac:dyDescent="0.25">
      <c r="B84" s="144" t="s">
        <v>8097</v>
      </c>
      <c r="C84" s="156">
        <v>2017</v>
      </c>
      <c r="D84" s="155" t="s">
        <v>6</v>
      </c>
      <c r="E84" s="155" t="s">
        <v>7076</v>
      </c>
      <c r="F84" s="155">
        <v>27</v>
      </c>
      <c r="G84" s="155">
        <v>98380</v>
      </c>
      <c r="H84" s="155">
        <v>16956</v>
      </c>
      <c r="I84" s="155" t="s">
        <v>7077</v>
      </c>
      <c r="J84" s="155">
        <v>411933</v>
      </c>
      <c r="K84" s="155">
        <v>106710</v>
      </c>
      <c r="L84" s="154"/>
      <c r="M84" s="154"/>
    </row>
    <row r="85" spans="1:82" x14ac:dyDescent="0.25">
      <c r="B85" s="144"/>
      <c r="C85" s="156">
        <v>2018</v>
      </c>
      <c r="D85" s="155" t="s">
        <v>7</v>
      </c>
      <c r="E85" s="155" t="s">
        <v>7078</v>
      </c>
      <c r="F85" s="155">
        <v>8998</v>
      </c>
      <c r="G85" s="155">
        <v>171618</v>
      </c>
      <c r="H85" s="155">
        <v>15126</v>
      </c>
      <c r="I85" s="155" t="s">
        <v>7079</v>
      </c>
      <c r="J85" s="155">
        <v>661983</v>
      </c>
      <c r="K85" s="155">
        <v>217854</v>
      </c>
      <c r="L85" s="154"/>
      <c r="M85" s="154"/>
    </row>
    <row r="86" spans="1:82" x14ac:dyDescent="0.25">
      <c r="B86" s="144"/>
      <c r="C86" s="156">
        <v>2019</v>
      </c>
      <c r="D86" s="155" t="s">
        <v>8</v>
      </c>
      <c r="E86" s="155" t="s">
        <v>7080</v>
      </c>
      <c r="F86" s="155">
        <v>1912</v>
      </c>
      <c r="G86" s="155">
        <v>88624</v>
      </c>
      <c r="H86" s="155">
        <v>12814</v>
      </c>
      <c r="I86" s="155" t="s">
        <v>7081</v>
      </c>
      <c r="J86" s="155">
        <v>566377</v>
      </c>
      <c r="K86" s="155">
        <v>346248</v>
      </c>
      <c r="L86" s="154"/>
      <c r="M86" s="154"/>
    </row>
    <row r="87" spans="1:82" x14ac:dyDescent="0.25">
      <c r="B87" s="144"/>
      <c r="C87" s="156">
        <v>2020</v>
      </c>
      <c r="D87" s="155" t="s">
        <v>9</v>
      </c>
      <c r="E87" s="155" t="s">
        <v>7082</v>
      </c>
      <c r="F87" s="155">
        <v>1155</v>
      </c>
      <c r="G87" s="155">
        <v>109119</v>
      </c>
      <c r="H87" s="155">
        <v>8328</v>
      </c>
      <c r="I87" s="155" t="s">
        <v>7083</v>
      </c>
      <c r="J87" s="155">
        <v>187787</v>
      </c>
      <c r="K87" s="155">
        <v>76000</v>
      </c>
      <c r="L87" s="154"/>
      <c r="M87" s="154"/>
    </row>
    <row r="88" spans="1:82" x14ac:dyDescent="0.25">
      <c r="B88" s="144"/>
      <c r="C88" s="156">
        <v>2021</v>
      </c>
      <c r="D88" s="155" t="s">
        <v>10</v>
      </c>
      <c r="E88" s="155" t="s">
        <v>7084</v>
      </c>
      <c r="F88" s="155" t="s">
        <v>7085</v>
      </c>
      <c r="G88" s="155">
        <v>207410</v>
      </c>
      <c r="H88" s="155">
        <v>31040</v>
      </c>
      <c r="I88" s="155" t="s">
        <v>7086</v>
      </c>
      <c r="J88" s="155">
        <v>317882</v>
      </c>
      <c r="K88" s="155">
        <v>50747</v>
      </c>
      <c r="L88" s="154"/>
      <c r="M88" s="154"/>
    </row>
    <row r="89" spans="1:82" s="2" customFormat="1" x14ac:dyDescent="0.25">
      <c r="A89" s="154"/>
      <c r="B89" s="144"/>
      <c r="C89" s="156">
        <v>2022</v>
      </c>
      <c r="D89" s="155">
        <v>1214336</v>
      </c>
      <c r="E89" s="155" t="s">
        <v>7087</v>
      </c>
      <c r="F89" s="155">
        <v>6113</v>
      </c>
      <c r="G89" s="155">
        <v>116427</v>
      </c>
      <c r="H89" s="155">
        <v>134855</v>
      </c>
      <c r="I89" s="155" t="s">
        <v>7088</v>
      </c>
      <c r="J89" s="155">
        <v>288179</v>
      </c>
      <c r="K89" s="155">
        <v>38751</v>
      </c>
      <c r="L89" s="154"/>
      <c r="M89" s="154"/>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row>
    <row r="90" spans="1:82" x14ac:dyDescent="0.25">
      <c r="B90" s="144" t="s">
        <v>8098</v>
      </c>
      <c r="C90" s="156">
        <v>2017</v>
      </c>
      <c r="D90" s="155" t="s">
        <v>7089</v>
      </c>
      <c r="E90" s="155" t="s">
        <v>7090</v>
      </c>
      <c r="F90" s="155" t="s">
        <v>7091</v>
      </c>
      <c r="G90" s="155" t="s">
        <v>7092</v>
      </c>
      <c r="H90" s="155">
        <v>24</v>
      </c>
      <c r="I90" s="155" t="s">
        <v>7093</v>
      </c>
      <c r="J90" s="155">
        <v>1400</v>
      </c>
      <c r="K90" s="155" t="s">
        <v>7094</v>
      </c>
      <c r="L90" s="154"/>
      <c r="M90" s="154"/>
    </row>
    <row r="91" spans="1:82" x14ac:dyDescent="0.25">
      <c r="B91" s="144"/>
      <c r="C91" s="156">
        <v>2018</v>
      </c>
      <c r="D91" s="155" t="s">
        <v>7095</v>
      </c>
      <c r="E91" s="155" t="s">
        <v>7096</v>
      </c>
      <c r="F91" s="155" t="s">
        <v>7097</v>
      </c>
      <c r="G91" s="155" t="s">
        <v>7098</v>
      </c>
      <c r="H91" s="155" t="s">
        <v>7099</v>
      </c>
      <c r="I91" s="155" t="s">
        <v>7100</v>
      </c>
      <c r="J91" s="155">
        <v>3380</v>
      </c>
      <c r="K91" s="155" t="s">
        <v>7101</v>
      </c>
      <c r="L91" s="154"/>
      <c r="M91" s="154"/>
    </row>
    <row r="92" spans="1:82" x14ac:dyDescent="0.25">
      <c r="B92" s="144"/>
      <c r="C92" s="156">
        <v>2019</v>
      </c>
      <c r="D92" s="155" t="s">
        <v>7102</v>
      </c>
      <c r="E92" s="155" t="s">
        <v>7103</v>
      </c>
      <c r="F92" s="155" t="s">
        <v>7104</v>
      </c>
      <c r="G92" s="155" t="s">
        <v>7105</v>
      </c>
      <c r="H92" s="155">
        <v>16894</v>
      </c>
      <c r="I92" s="155" t="s">
        <v>7106</v>
      </c>
      <c r="J92" s="155">
        <v>2866</v>
      </c>
      <c r="K92" s="155" t="s">
        <v>7107</v>
      </c>
      <c r="L92" s="154"/>
      <c r="M92" s="154"/>
    </row>
    <row r="93" spans="1:82" x14ac:dyDescent="0.25">
      <c r="B93" s="144"/>
      <c r="C93" s="156">
        <v>2020</v>
      </c>
      <c r="D93" s="155" t="s">
        <v>7108</v>
      </c>
      <c r="E93" s="155" t="s">
        <v>7109</v>
      </c>
      <c r="F93" s="155" t="s">
        <v>7110</v>
      </c>
      <c r="G93" s="155" t="s">
        <v>7111</v>
      </c>
      <c r="H93" s="155">
        <v>3066</v>
      </c>
      <c r="I93" s="155" t="s">
        <v>7112</v>
      </c>
      <c r="J93" s="155">
        <v>2845</v>
      </c>
      <c r="K93" s="155" t="s">
        <v>7113</v>
      </c>
      <c r="L93" s="154"/>
      <c r="M93" s="154"/>
    </row>
    <row r="94" spans="1:82" x14ac:dyDescent="0.25">
      <c r="B94" s="144"/>
      <c r="C94" s="156">
        <v>2021</v>
      </c>
      <c r="D94" s="155" t="s">
        <v>7114</v>
      </c>
      <c r="E94" s="155" t="s">
        <v>7115</v>
      </c>
      <c r="F94" s="155" t="s">
        <v>7116</v>
      </c>
      <c r="G94" s="155" t="s">
        <v>7117</v>
      </c>
      <c r="H94" s="155" t="s">
        <v>7118</v>
      </c>
      <c r="I94" s="155" t="s">
        <v>7119</v>
      </c>
      <c r="J94" s="155">
        <v>3</v>
      </c>
      <c r="K94" s="155" t="s">
        <v>7120</v>
      </c>
      <c r="L94" s="154"/>
      <c r="M94" s="154"/>
    </row>
    <row r="95" spans="1:82" s="2" customFormat="1" x14ac:dyDescent="0.25">
      <c r="A95" s="154"/>
      <c r="B95" s="144"/>
      <c r="C95" s="156">
        <v>2022</v>
      </c>
      <c r="D95" s="155" t="s">
        <v>7121</v>
      </c>
      <c r="E95" s="155" t="s">
        <v>7122</v>
      </c>
      <c r="F95" s="155" t="s">
        <v>7123</v>
      </c>
      <c r="G95" s="155">
        <v>720</v>
      </c>
      <c r="H95" s="155" t="s">
        <v>7124</v>
      </c>
      <c r="I95" s="155" t="s">
        <v>7125</v>
      </c>
      <c r="J95" s="155">
        <v>1105</v>
      </c>
      <c r="K95" s="155" t="s">
        <v>7126</v>
      </c>
      <c r="L95" s="154"/>
      <c r="M95" s="154"/>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row>
    <row r="96" spans="1:82" x14ac:dyDescent="0.25">
      <c r="B96" s="144" t="s">
        <v>8099</v>
      </c>
      <c r="C96" s="156">
        <v>2019</v>
      </c>
      <c r="D96" s="155" t="s">
        <v>7127</v>
      </c>
      <c r="E96" s="155" t="s">
        <v>7128</v>
      </c>
      <c r="F96" s="155">
        <v>55</v>
      </c>
      <c r="G96" s="155" t="s">
        <v>7129</v>
      </c>
      <c r="H96" s="155" t="s">
        <v>7130</v>
      </c>
      <c r="I96" s="155" t="s">
        <v>7131</v>
      </c>
      <c r="J96" s="155" t="s">
        <v>7132</v>
      </c>
      <c r="K96" s="155" t="s">
        <v>7133</v>
      </c>
      <c r="L96" s="154"/>
      <c r="M96" s="154"/>
    </row>
    <row r="97" spans="1:82" x14ac:dyDescent="0.25">
      <c r="B97" s="144"/>
      <c r="C97" s="156">
        <v>2020</v>
      </c>
      <c r="D97" s="155">
        <v>126</v>
      </c>
      <c r="E97" s="155" t="s">
        <v>7134</v>
      </c>
      <c r="F97" s="155" t="s">
        <v>7135</v>
      </c>
      <c r="G97" s="155">
        <v>6001</v>
      </c>
      <c r="H97" s="155" t="s">
        <v>7136</v>
      </c>
      <c r="I97" s="155" t="s">
        <v>7137</v>
      </c>
      <c r="J97" s="155">
        <v>75</v>
      </c>
      <c r="K97" s="155" t="s">
        <v>7138</v>
      </c>
      <c r="L97" s="154"/>
      <c r="M97" s="154"/>
    </row>
    <row r="98" spans="1:82" x14ac:dyDescent="0.25">
      <c r="B98" s="144"/>
      <c r="C98" s="156">
        <v>2021</v>
      </c>
      <c r="D98" s="155" t="s">
        <v>7139</v>
      </c>
      <c r="E98" s="155" t="s">
        <v>7140</v>
      </c>
      <c r="F98" s="155" t="s">
        <v>7141</v>
      </c>
      <c r="G98" s="155">
        <v>2000</v>
      </c>
      <c r="H98" s="155" t="s">
        <v>7142</v>
      </c>
      <c r="I98" s="155" t="s">
        <v>7143</v>
      </c>
      <c r="J98" s="155" t="s">
        <v>7144</v>
      </c>
      <c r="K98" s="155" t="s">
        <v>7145</v>
      </c>
      <c r="L98" s="154"/>
      <c r="M98" s="154"/>
    </row>
    <row r="99" spans="1:82" x14ac:dyDescent="0.25">
      <c r="B99" s="144" t="s">
        <v>8100</v>
      </c>
      <c r="C99" s="156">
        <v>2018</v>
      </c>
      <c r="D99" s="155">
        <v>19440</v>
      </c>
      <c r="E99" s="155" t="s">
        <v>7146</v>
      </c>
      <c r="F99" s="155" t="s">
        <v>7147</v>
      </c>
      <c r="G99" s="155">
        <v>1011</v>
      </c>
      <c r="H99" s="155">
        <v>76</v>
      </c>
      <c r="I99" s="155" t="s">
        <v>7148</v>
      </c>
      <c r="J99" s="155">
        <v>1500</v>
      </c>
      <c r="K99" s="155">
        <v>4351</v>
      </c>
      <c r="L99" s="154"/>
      <c r="M99" s="154"/>
    </row>
    <row r="100" spans="1:82" x14ac:dyDescent="0.25">
      <c r="B100" s="144"/>
      <c r="C100" s="156">
        <v>2019</v>
      </c>
      <c r="D100" s="155">
        <v>98948</v>
      </c>
      <c r="E100" s="155" t="s">
        <v>7149</v>
      </c>
      <c r="F100" s="155" t="s">
        <v>7150</v>
      </c>
      <c r="G100" s="155">
        <v>11179</v>
      </c>
      <c r="H100" s="155" t="s">
        <v>7151</v>
      </c>
      <c r="I100" s="155" t="s">
        <v>7152</v>
      </c>
      <c r="J100" s="155">
        <v>55006</v>
      </c>
      <c r="K100" s="155">
        <v>889</v>
      </c>
      <c r="L100" s="154"/>
      <c r="M100" s="154"/>
    </row>
    <row r="101" spans="1:82" x14ac:dyDescent="0.25">
      <c r="B101" s="144"/>
      <c r="C101" s="156">
        <v>2020</v>
      </c>
      <c r="D101" s="155">
        <v>140869</v>
      </c>
      <c r="E101" s="155" t="s">
        <v>7153</v>
      </c>
      <c r="F101" s="155" t="s">
        <v>7154</v>
      </c>
      <c r="G101" s="155">
        <v>4084</v>
      </c>
      <c r="H101" s="155" t="s">
        <v>7155</v>
      </c>
      <c r="I101" s="155" t="s">
        <v>7156</v>
      </c>
      <c r="J101" s="155">
        <v>27915</v>
      </c>
      <c r="K101" s="155">
        <v>11352</v>
      </c>
      <c r="L101" s="154"/>
      <c r="M101" s="154"/>
    </row>
    <row r="102" spans="1:82" x14ac:dyDescent="0.25">
      <c r="B102" s="144"/>
      <c r="C102" s="156">
        <v>2021</v>
      </c>
      <c r="D102" s="155">
        <v>171844</v>
      </c>
      <c r="E102" s="155" t="s">
        <v>7157</v>
      </c>
      <c r="F102" s="155" t="s">
        <v>7158</v>
      </c>
      <c r="G102" s="155">
        <v>43967</v>
      </c>
      <c r="H102" s="155">
        <v>5</v>
      </c>
      <c r="I102" s="155" t="s">
        <v>7159</v>
      </c>
      <c r="J102" s="155">
        <v>57755</v>
      </c>
      <c r="K102" s="155">
        <v>4740</v>
      </c>
      <c r="L102" s="154"/>
      <c r="M102" s="154"/>
    </row>
    <row r="103" spans="1:82" x14ac:dyDescent="0.25">
      <c r="B103" s="144" t="s">
        <v>8101</v>
      </c>
      <c r="C103" s="156">
        <v>2019</v>
      </c>
      <c r="D103" s="155">
        <v>5</v>
      </c>
      <c r="E103" s="155" t="s">
        <v>7160</v>
      </c>
      <c r="F103" s="155" t="s">
        <v>7161</v>
      </c>
      <c r="G103" s="155" t="s">
        <v>7162</v>
      </c>
      <c r="H103" s="155" t="s">
        <v>7163</v>
      </c>
      <c r="I103" s="155" t="s">
        <v>7164</v>
      </c>
      <c r="J103" s="155" t="s">
        <v>7165</v>
      </c>
      <c r="K103" s="155" t="s">
        <v>7166</v>
      </c>
      <c r="L103" s="154"/>
      <c r="M103" s="154"/>
    </row>
    <row r="104" spans="1:82" x14ac:dyDescent="0.25">
      <c r="B104" s="144" t="s">
        <v>8102</v>
      </c>
      <c r="C104" s="156">
        <v>2017</v>
      </c>
      <c r="D104" s="155">
        <v>28400</v>
      </c>
      <c r="E104" s="155" t="s">
        <v>7167</v>
      </c>
      <c r="F104" s="155" t="s">
        <v>7168</v>
      </c>
      <c r="G104" s="155">
        <v>21108</v>
      </c>
      <c r="H104" s="155">
        <v>249</v>
      </c>
      <c r="I104" s="155" t="s">
        <v>7169</v>
      </c>
      <c r="J104" s="155">
        <v>15331</v>
      </c>
      <c r="K104" s="155">
        <v>25</v>
      </c>
      <c r="L104" s="154"/>
      <c r="M104" s="154"/>
    </row>
    <row r="105" spans="1:82" x14ac:dyDescent="0.25">
      <c r="B105" s="144"/>
      <c r="C105" s="156">
        <v>2018</v>
      </c>
      <c r="D105" s="155">
        <v>34639</v>
      </c>
      <c r="E105" s="155" t="s">
        <v>7170</v>
      </c>
      <c r="F105" s="155">
        <v>3</v>
      </c>
      <c r="G105" s="155">
        <v>17324</v>
      </c>
      <c r="H105" s="155" t="s">
        <v>7171</v>
      </c>
      <c r="I105" s="155" t="s">
        <v>7172</v>
      </c>
      <c r="J105" s="155">
        <v>16009</v>
      </c>
      <c r="K105" s="155">
        <v>5502</v>
      </c>
      <c r="L105" s="154"/>
      <c r="M105" s="154"/>
    </row>
    <row r="106" spans="1:82" x14ac:dyDescent="0.25">
      <c r="B106" s="144"/>
      <c r="C106" s="156">
        <v>2019</v>
      </c>
      <c r="D106" s="155">
        <v>7410</v>
      </c>
      <c r="E106" s="155" t="s">
        <v>7173</v>
      </c>
      <c r="F106" s="155" t="s">
        <v>7174</v>
      </c>
      <c r="G106" s="155">
        <v>4125</v>
      </c>
      <c r="H106" s="155">
        <v>7</v>
      </c>
      <c r="I106" s="155" t="s">
        <v>7175</v>
      </c>
      <c r="J106" s="155">
        <v>36440</v>
      </c>
      <c r="K106" s="155">
        <v>1130</v>
      </c>
      <c r="L106" s="154"/>
      <c r="M106" s="154"/>
    </row>
    <row r="107" spans="1:82" x14ac:dyDescent="0.25">
      <c r="B107" s="144"/>
      <c r="C107" s="156">
        <v>2020</v>
      </c>
      <c r="D107" s="155">
        <v>20352</v>
      </c>
      <c r="E107" s="155" t="s">
        <v>7176</v>
      </c>
      <c r="F107" s="155" t="s">
        <v>7177</v>
      </c>
      <c r="G107" s="155">
        <v>7030</v>
      </c>
      <c r="H107" s="155" t="s">
        <v>7178</v>
      </c>
      <c r="I107" s="155" t="s">
        <v>7179</v>
      </c>
      <c r="J107" s="155">
        <v>1100</v>
      </c>
      <c r="K107" s="155" t="s">
        <v>7180</v>
      </c>
      <c r="L107" s="154"/>
      <c r="M107" s="154"/>
    </row>
    <row r="108" spans="1:82" x14ac:dyDescent="0.25">
      <c r="B108" s="144"/>
      <c r="C108" s="156">
        <v>2021</v>
      </c>
      <c r="D108" s="155">
        <v>2526</v>
      </c>
      <c r="E108" s="155">
        <v>16</v>
      </c>
      <c r="F108" s="155">
        <v>27</v>
      </c>
      <c r="G108" s="155">
        <v>40963</v>
      </c>
      <c r="H108" s="155">
        <v>25</v>
      </c>
      <c r="I108" s="155" t="s">
        <v>7181</v>
      </c>
      <c r="J108" s="155">
        <v>21211</v>
      </c>
      <c r="K108" s="155">
        <v>11</v>
      </c>
      <c r="L108" s="154"/>
      <c r="M108" s="154"/>
    </row>
    <row r="109" spans="1:82" s="2" customFormat="1" x14ac:dyDescent="0.25">
      <c r="A109" s="154"/>
      <c r="B109" s="144"/>
      <c r="C109" s="156">
        <v>2022</v>
      </c>
      <c r="D109" s="155">
        <v>5623</v>
      </c>
      <c r="E109" s="155" t="s">
        <v>7182</v>
      </c>
      <c r="F109" s="155">
        <v>29</v>
      </c>
      <c r="G109" s="155">
        <v>11872</v>
      </c>
      <c r="H109" s="155">
        <v>26</v>
      </c>
      <c r="I109" s="155" t="s">
        <v>7183</v>
      </c>
      <c r="J109" s="155">
        <v>180</v>
      </c>
      <c r="K109" s="155" t="s">
        <v>7184</v>
      </c>
      <c r="L109" s="154"/>
      <c r="M109" s="154"/>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row>
    <row r="110" spans="1:82" x14ac:dyDescent="0.25">
      <c r="B110" s="151" t="s">
        <v>8082</v>
      </c>
      <c r="C110" s="152">
        <v>2017</v>
      </c>
      <c r="D110" s="153">
        <f>SUM(D62,D68,D74,D78,D84,D90,D104)</f>
        <v>56103</v>
      </c>
      <c r="E110" s="153">
        <v>0</v>
      </c>
      <c r="F110" s="153">
        <v>31</v>
      </c>
      <c r="G110" s="153">
        <v>139230</v>
      </c>
      <c r="H110" s="153">
        <v>18559</v>
      </c>
      <c r="I110" s="153">
        <v>0</v>
      </c>
      <c r="J110" s="153">
        <v>473745</v>
      </c>
      <c r="K110" s="153">
        <v>108338</v>
      </c>
      <c r="L110" s="154"/>
      <c r="M110" s="154"/>
    </row>
    <row r="111" spans="1:82" x14ac:dyDescent="0.25">
      <c r="B111" s="151" t="s">
        <v>8082</v>
      </c>
      <c r="C111" s="152">
        <v>2018</v>
      </c>
      <c r="D111" s="153">
        <f>SUM(D63,D69,D75,D79,D85,D91,D99,D105)</f>
        <v>139993</v>
      </c>
      <c r="E111" s="153">
        <v>0</v>
      </c>
      <c r="F111" s="153">
        <v>9441</v>
      </c>
      <c r="G111" s="153">
        <v>217432</v>
      </c>
      <c r="H111" s="153">
        <v>15261</v>
      </c>
      <c r="I111" s="153">
        <v>0</v>
      </c>
      <c r="J111" s="153">
        <v>722268</v>
      </c>
      <c r="K111" s="153">
        <v>228843</v>
      </c>
      <c r="L111" s="154"/>
      <c r="M111" s="154"/>
    </row>
    <row r="112" spans="1:82" x14ac:dyDescent="0.25">
      <c r="B112" s="151" t="s">
        <v>8082</v>
      </c>
      <c r="C112" s="152">
        <v>2019</v>
      </c>
      <c r="D112" s="153" t="s">
        <v>11</v>
      </c>
      <c r="E112" s="153">
        <v>3</v>
      </c>
      <c r="F112" s="153">
        <v>2012</v>
      </c>
      <c r="G112" s="153">
        <v>105195</v>
      </c>
      <c r="H112" s="153">
        <v>31321</v>
      </c>
      <c r="I112" s="153">
        <v>0</v>
      </c>
      <c r="J112" s="153">
        <v>675596</v>
      </c>
      <c r="K112" s="153">
        <v>360660</v>
      </c>
      <c r="L112" s="154"/>
      <c r="M112" s="154"/>
    </row>
    <row r="113" spans="1:82" x14ac:dyDescent="0.25">
      <c r="B113" s="151" t="s">
        <v>8082</v>
      </c>
      <c r="C113" s="152">
        <v>2020</v>
      </c>
      <c r="D113" s="153">
        <f>SUM(D65,D71,D77,D81,D87,D93,D97,D101,D107)</f>
        <v>191398</v>
      </c>
      <c r="E113" s="153">
        <v>0</v>
      </c>
      <c r="F113" s="153">
        <v>1168</v>
      </c>
      <c r="G113" s="153">
        <v>130394</v>
      </c>
      <c r="H113" s="153">
        <v>25005</v>
      </c>
      <c r="I113" s="153">
        <v>0</v>
      </c>
      <c r="J113" s="153">
        <v>251921</v>
      </c>
      <c r="K113" s="153">
        <v>93140</v>
      </c>
      <c r="L113" s="154"/>
      <c r="M113" s="154"/>
    </row>
    <row r="114" spans="1:82" x14ac:dyDescent="0.25">
      <c r="B114" s="151" t="s">
        <v>8082</v>
      </c>
      <c r="C114" s="152">
        <v>2021</v>
      </c>
      <c r="D114" s="153">
        <f>SUM(D66,D72,D82,D88,D94,D98,D102,D108)</f>
        <v>174894</v>
      </c>
      <c r="E114" s="153">
        <v>16</v>
      </c>
      <c r="F114" s="153">
        <v>27</v>
      </c>
      <c r="G114" s="153">
        <v>304732</v>
      </c>
      <c r="H114" s="153">
        <v>31070</v>
      </c>
      <c r="I114" s="153">
        <v>0</v>
      </c>
      <c r="J114" s="153">
        <v>403680</v>
      </c>
      <c r="K114" s="153">
        <v>57877</v>
      </c>
      <c r="L114" s="154"/>
      <c r="M114" s="154"/>
    </row>
    <row r="115" spans="1:82" s="2" customFormat="1" ht="13.8" thickBot="1" x14ac:dyDescent="0.3">
      <c r="A115" s="154"/>
      <c r="B115" s="151" t="s">
        <v>8082</v>
      </c>
      <c r="C115" s="152">
        <v>2022</v>
      </c>
      <c r="D115" s="153">
        <f>SUM(D67,D73,D83,D89,D95,D109)</f>
        <v>1230589</v>
      </c>
      <c r="E115" s="153">
        <f t="shared" ref="E115:F115" si="11">SUM(E67,E73,E83,E89,E95,E109)</f>
        <v>0</v>
      </c>
      <c r="F115" s="153">
        <f t="shared" si="11"/>
        <v>6142</v>
      </c>
      <c r="G115" s="153">
        <f>SUM(G67,G73,G83,G89,G95,G109)</f>
        <v>137091</v>
      </c>
      <c r="H115" s="153">
        <f>SUM(H67,H73,H83,H89,H95,H109)</f>
        <v>134881</v>
      </c>
      <c r="I115" s="153">
        <f>SUM(I67,I73,I83,I89,I95,I109)</f>
        <v>0</v>
      </c>
      <c r="J115" s="153">
        <f t="shared" ref="J115" si="12">SUM(J67,J73,J83,J89,J95,J109)</f>
        <v>307218</v>
      </c>
      <c r="K115" s="153">
        <f>SUM(K67,K73,K83,K89,K95,K109)</f>
        <v>39538</v>
      </c>
      <c r="L115" s="154"/>
      <c r="M115" s="154"/>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row>
    <row r="116" spans="1:82" ht="23.1" customHeight="1" x14ac:dyDescent="0.25">
      <c r="B116" s="160" t="s">
        <v>8103</v>
      </c>
      <c r="C116" s="158"/>
      <c r="D116" s="161"/>
      <c r="E116" s="161"/>
      <c r="F116" s="161"/>
      <c r="G116" s="161"/>
      <c r="H116" s="161"/>
      <c r="I116" s="161"/>
      <c r="J116" s="161"/>
      <c r="K116" s="161"/>
      <c r="L116" s="154"/>
      <c r="M116" s="154"/>
    </row>
    <row r="117" spans="1:82" ht="23.1" customHeight="1" x14ac:dyDescent="0.25">
      <c r="B117" s="162" t="s">
        <v>8104</v>
      </c>
      <c r="C117" s="154"/>
      <c r="D117" s="163"/>
      <c r="E117" s="163"/>
      <c r="F117" s="163"/>
      <c r="G117" s="163"/>
      <c r="H117" s="163"/>
      <c r="I117" s="163"/>
      <c r="J117" s="163"/>
      <c r="K117" s="163"/>
      <c r="L117" s="154"/>
      <c r="M117" s="154"/>
    </row>
    <row r="118" spans="1:82" x14ac:dyDescent="0.25">
      <c r="B118" s="164" t="s">
        <v>8178</v>
      </c>
      <c r="C118" s="156">
        <v>2018</v>
      </c>
      <c r="D118" s="155" t="s">
        <v>7185</v>
      </c>
      <c r="E118" s="155" t="s">
        <v>7186</v>
      </c>
      <c r="F118" s="155">
        <v>12204</v>
      </c>
      <c r="G118" s="155" t="s">
        <v>12</v>
      </c>
      <c r="H118" s="155">
        <v>1906</v>
      </c>
      <c r="I118" s="155" t="s">
        <v>7187</v>
      </c>
      <c r="J118" s="155">
        <v>314292</v>
      </c>
      <c r="K118" s="155">
        <v>361954</v>
      </c>
      <c r="L118" s="154"/>
      <c r="M118" s="154"/>
    </row>
    <row r="119" spans="1:82" x14ac:dyDescent="0.25">
      <c r="B119" s="144"/>
      <c r="C119" s="156">
        <v>2019</v>
      </c>
      <c r="D119" s="155">
        <v>53023</v>
      </c>
      <c r="E119" s="155" t="s">
        <v>7188</v>
      </c>
      <c r="F119" s="155">
        <v>5759</v>
      </c>
      <c r="G119" s="155">
        <v>459939</v>
      </c>
      <c r="H119" s="155">
        <v>14880</v>
      </c>
      <c r="I119" s="155" t="s">
        <v>7189</v>
      </c>
      <c r="J119" s="155">
        <v>116350</v>
      </c>
      <c r="K119" s="155">
        <v>148299</v>
      </c>
      <c r="L119" s="154"/>
      <c r="M119" s="154"/>
    </row>
    <row r="120" spans="1:82" x14ac:dyDescent="0.25">
      <c r="B120" s="144"/>
      <c r="C120" s="156">
        <v>2020</v>
      </c>
      <c r="D120" s="155">
        <v>78776</v>
      </c>
      <c r="E120" s="155" t="s">
        <v>7190</v>
      </c>
      <c r="F120" s="155">
        <v>3647</v>
      </c>
      <c r="G120" s="155">
        <v>223866</v>
      </c>
      <c r="H120" s="155">
        <v>8853</v>
      </c>
      <c r="I120" s="155" t="s">
        <v>7191</v>
      </c>
      <c r="J120" s="155">
        <v>895869</v>
      </c>
      <c r="K120" s="155">
        <v>164669</v>
      </c>
      <c r="L120" s="154"/>
      <c r="M120" s="154"/>
    </row>
    <row r="121" spans="1:82" x14ac:dyDescent="0.25">
      <c r="B121" s="144"/>
      <c r="C121" s="156">
        <v>2021</v>
      </c>
      <c r="D121" s="155">
        <v>42126</v>
      </c>
      <c r="E121" s="155" t="s">
        <v>7192</v>
      </c>
      <c r="F121" s="155">
        <v>1</v>
      </c>
      <c r="G121" s="155">
        <v>275609</v>
      </c>
      <c r="H121" s="155">
        <v>3180</v>
      </c>
      <c r="I121" s="155" t="s">
        <v>7193</v>
      </c>
      <c r="J121" s="155">
        <v>303321</v>
      </c>
      <c r="K121" s="155">
        <v>195070</v>
      </c>
      <c r="L121" s="154"/>
      <c r="M121" s="154"/>
    </row>
    <row r="122" spans="1:82" s="2" customFormat="1" x14ac:dyDescent="0.25">
      <c r="A122" s="154"/>
      <c r="B122" s="144"/>
      <c r="C122" s="156">
        <v>2022</v>
      </c>
      <c r="D122" s="155">
        <v>8230</v>
      </c>
      <c r="E122" s="155" t="s">
        <v>7194</v>
      </c>
      <c r="F122" s="155">
        <v>5</v>
      </c>
      <c r="G122" s="155">
        <v>234401</v>
      </c>
      <c r="H122" s="155" t="s">
        <v>7195</v>
      </c>
      <c r="I122" s="155" t="s">
        <v>7196</v>
      </c>
      <c r="J122" s="155">
        <v>282898</v>
      </c>
      <c r="K122" s="155">
        <v>5279</v>
      </c>
      <c r="L122" s="154"/>
      <c r="M122" s="154"/>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row>
    <row r="123" spans="1:82" x14ac:dyDescent="0.25">
      <c r="B123" s="165" t="s">
        <v>8106</v>
      </c>
      <c r="C123" s="156">
        <v>2019</v>
      </c>
      <c r="D123" s="155">
        <v>6</v>
      </c>
      <c r="E123" s="155" t="s">
        <v>7197</v>
      </c>
      <c r="F123" s="155" t="s">
        <v>7198</v>
      </c>
      <c r="G123" s="155" t="s">
        <v>7199</v>
      </c>
      <c r="H123" s="155" t="s">
        <v>7200</v>
      </c>
      <c r="I123" s="155" t="s">
        <v>7201</v>
      </c>
      <c r="J123" s="155" t="s">
        <v>7202</v>
      </c>
      <c r="K123" s="155" t="s">
        <v>7203</v>
      </c>
      <c r="L123" s="154"/>
      <c r="M123" s="154"/>
    </row>
    <row r="124" spans="1:82" x14ac:dyDescent="0.25">
      <c r="B124" s="144"/>
      <c r="C124" s="156">
        <v>2020</v>
      </c>
      <c r="D124" s="155" t="s">
        <v>7204</v>
      </c>
      <c r="E124" s="155" t="s">
        <v>7205</v>
      </c>
      <c r="F124" s="155" t="s">
        <v>7206</v>
      </c>
      <c r="G124" s="155" t="s">
        <v>7207</v>
      </c>
      <c r="H124" s="155">
        <v>5</v>
      </c>
      <c r="I124" s="155" t="s">
        <v>7208</v>
      </c>
      <c r="J124" s="155" t="s">
        <v>7209</v>
      </c>
      <c r="K124" s="155" t="s">
        <v>7210</v>
      </c>
      <c r="L124" s="154"/>
      <c r="M124" s="154"/>
    </row>
    <row r="125" spans="1:82" s="2" customFormat="1" x14ac:dyDescent="0.25">
      <c r="A125" s="154"/>
      <c r="B125" s="144"/>
      <c r="C125" s="150">
        <v>2022</v>
      </c>
      <c r="D125" s="155" t="s">
        <v>7211</v>
      </c>
      <c r="E125" s="155" t="s">
        <v>7212</v>
      </c>
      <c r="F125" s="155" t="s">
        <v>7213</v>
      </c>
      <c r="G125" s="155" t="s">
        <v>7214</v>
      </c>
      <c r="H125" s="155" t="s">
        <v>7215</v>
      </c>
      <c r="I125" s="155" t="s">
        <v>7216</v>
      </c>
      <c r="J125" s="155" t="s">
        <v>7217</v>
      </c>
      <c r="K125" s="155" t="s">
        <v>7218</v>
      </c>
      <c r="L125" s="154"/>
      <c r="M125" s="154"/>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row>
    <row r="126" spans="1:82" x14ac:dyDescent="0.25">
      <c r="B126" s="144" t="s">
        <v>8107</v>
      </c>
      <c r="C126" s="156">
        <v>2019</v>
      </c>
      <c r="D126" s="155">
        <v>1</v>
      </c>
      <c r="E126" s="155" t="s">
        <v>7219</v>
      </c>
      <c r="F126" s="155" t="s">
        <v>7220</v>
      </c>
      <c r="G126" s="155" t="s">
        <v>7221</v>
      </c>
      <c r="H126" s="155" t="s">
        <v>7222</v>
      </c>
      <c r="I126" s="155" t="s">
        <v>7223</v>
      </c>
      <c r="J126" s="155" t="s">
        <v>7224</v>
      </c>
      <c r="K126" s="155" t="s">
        <v>7225</v>
      </c>
      <c r="L126" s="154"/>
      <c r="M126" s="154"/>
    </row>
    <row r="127" spans="1:82" x14ac:dyDescent="0.25">
      <c r="B127" s="144"/>
      <c r="C127" s="156">
        <v>2020</v>
      </c>
      <c r="D127" s="155" t="s">
        <v>7226</v>
      </c>
      <c r="E127" s="155" t="s">
        <v>7227</v>
      </c>
      <c r="F127" s="155" t="s">
        <v>7228</v>
      </c>
      <c r="G127" s="155" t="s">
        <v>7229</v>
      </c>
      <c r="H127" s="155" t="s">
        <v>7230</v>
      </c>
      <c r="I127" s="155" t="s">
        <v>7231</v>
      </c>
      <c r="J127" s="155">
        <v>26</v>
      </c>
      <c r="K127" s="155">
        <v>4</v>
      </c>
      <c r="L127" s="154"/>
      <c r="M127" s="154"/>
    </row>
    <row r="128" spans="1:82" s="2" customFormat="1" x14ac:dyDescent="0.25">
      <c r="A128" s="154"/>
      <c r="B128" s="144"/>
      <c r="C128" s="150">
        <v>2022</v>
      </c>
      <c r="D128" s="155">
        <v>7</v>
      </c>
      <c r="E128" s="155" t="s">
        <v>7232</v>
      </c>
      <c r="F128" s="155" t="s">
        <v>7233</v>
      </c>
      <c r="G128" s="155" t="s">
        <v>7234</v>
      </c>
      <c r="H128" s="155" t="s">
        <v>7235</v>
      </c>
      <c r="I128" s="155" t="s">
        <v>7236</v>
      </c>
      <c r="J128" s="155" t="s">
        <v>7237</v>
      </c>
      <c r="K128" s="155" t="s">
        <v>7238</v>
      </c>
      <c r="L128" s="154"/>
      <c r="M128" s="154"/>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row>
    <row r="129" spans="1:82" x14ac:dyDescent="0.25">
      <c r="B129" s="144" t="s">
        <v>8109</v>
      </c>
      <c r="C129" s="156">
        <v>2018</v>
      </c>
      <c r="D129" s="155">
        <v>792</v>
      </c>
      <c r="E129" s="155" t="s">
        <v>7239</v>
      </c>
      <c r="F129" s="155">
        <v>14</v>
      </c>
      <c r="G129" s="155">
        <v>179</v>
      </c>
      <c r="H129" s="155" t="s">
        <v>7240</v>
      </c>
      <c r="I129" s="155" t="s">
        <v>7241</v>
      </c>
      <c r="J129" s="155" t="s">
        <v>7242</v>
      </c>
      <c r="K129" s="155">
        <v>835</v>
      </c>
      <c r="L129" s="154"/>
      <c r="M129" s="154"/>
    </row>
    <row r="130" spans="1:82" x14ac:dyDescent="0.25">
      <c r="B130" s="144"/>
      <c r="C130" s="156">
        <v>2019</v>
      </c>
      <c r="D130" s="155">
        <v>200</v>
      </c>
      <c r="E130" s="155" t="s">
        <v>7243</v>
      </c>
      <c r="F130" s="155" t="s">
        <v>7244</v>
      </c>
      <c r="G130" s="155">
        <v>42</v>
      </c>
      <c r="H130" s="155" t="s">
        <v>7245</v>
      </c>
      <c r="I130" s="155" t="s">
        <v>7246</v>
      </c>
      <c r="J130" s="155" t="s">
        <v>7247</v>
      </c>
      <c r="K130" s="155">
        <v>35</v>
      </c>
      <c r="L130" s="154"/>
      <c r="M130" s="154"/>
    </row>
    <row r="131" spans="1:82" x14ac:dyDescent="0.25">
      <c r="B131" s="144"/>
      <c r="C131" s="156">
        <v>2020</v>
      </c>
      <c r="D131" s="155">
        <v>20</v>
      </c>
      <c r="E131" s="155" t="s">
        <v>7248</v>
      </c>
      <c r="F131" s="155">
        <v>3</v>
      </c>
      <c r="G131" s="155">
        <v>3</v>
      </c>
      <c r="H131" s="155">
        <v>7</v>
      </c>
      <c r="I131" s="155" t="s">
        <v>7249</v>
      </c>
      <c r="J131" s="155" t="s">
        <v>7250</v>
      </c>
      <c r="K131" s="155" t="s">
        <v>7251</v>
      </c>
      <c r="L131" s="154"/>
      <c r="M131" s="154"/>
    </row>
    <row r="132" spans="1:82" x14ac:dyDescent="0.25">
      <c r="B132" s="144"/>
      <c r="C132" s="156">
        <v>2021</v>
      </c>
      <c r="D132" s="155">
        <v>441</v>
      </c>
      <c r="E132" s="155" t="s">
        <v>7252</v>
      </c>
      <c r="F132" s="155" t="s">
        <v>7253</v>
      </c>
      <c r="G132" s="155">
        <v>13</v>
      </c>
      <c r="H132" s="155" t="s">
        <v>7254</v>
      </c>
      <c r="I132" s="155" t="s">
        <v>7255</v>
      </c>
      <c r="J132" s="155">
        <v>80</v>
      </c>
      <c r="K132" s="155">
        <v>11</v>
      </c>
      <c r="L132" s="154"/>
      <c r="M132" s="154"/>
    </row>
    <row r="133" spans="1:82" s="2" customFormat="1" x14ac:dyDescent="0.25">
      <c r="A133" s="154"/>
      <c r="B133" s="144"/>
      <c r="C133" s="150">
        <v>2022</v>
      </c>
      <c r="D133" s="155">
        <v>10</v>
      </c>
      <c r="E133" s="155" t="s">
        <v>7256</v>
      </c>
      <c r="F133" s="155" t="s">
        <v>7257</v>
      </c>
      <c r="G133" s="155">
        <v>23</v>
      </c>
      <c r="H133" s="155" t="s">
        <v>7258</v>
      </c>
      <c r="I133" s="155" t="s">
        <v>7259</v>
      </c>
      <c r="J133" s="155" t="s">
        <v>7260</v>
      </c>
      <c r="K133" s="155">
        <v>1</v>
      </c>
      <c r="L133" s="154"/>
      <c r="M133" s="154"/>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row>
    <row r="134" spans="1:82" x14ac:dyDescent="0.25">
      <c r="B134" s="144" t="s">
        <v>8110</v>
      </c>
      <c r="C134" s="156">
        <v>2018</v>
      </c>
      <c r="D134" s="155">
        <v>71540</v>
      </c>
      <c r="E134" s="155">
        <v>2100</v>
      </c>
      <c r="F134" s="155">
        <v>203794</v>
      </c>
      <c r="G134" s="155">
        <v>181657</v>
      </c>
      <c r="H134" s="155">
        <v>7860</v>
      </c>
      <c r="I134" s="155" t="s">
        <v>7261</v>
      </c>
      <c r="J134" s="155">
        <v>62135</v>
      </c>
      <c r="K134" s="155">
        <v>4602</v>
      </c>
      <c r="L134" s="154"/>
      <c r="M134" s="154"/>
    </row>
    <row r="135" spans="1:82" x14ac:dyDescent="0.25">
      <c r="B135" s="144"/>
      <c r="C135" s="156">
        <v>2019</v>
      </c>
      <c r="D135" s="155">
        <v>2620</v>
      </c>
      <c r="E135" s="155" t="s">
        <v>7262</v>
      </c>
      <c r="F135" s="155">
        <v>26674</v>
      </c>
      <c r="G135" s="155" t="s">
        <v>7263</v>
      </c>
      <c r="H135" s="155" t="s">
        <v>7264</v>
      </c>
      <c r="I135" s="155" t="s">
        <v>7265</v>
      </c>
      <c r="J135" s="155">
        <v>77883</v>
      </c>
      <c r="K135" s="155">
        <v>16680</v>
      </c>
      <c r="L135" s="154"/>
      <c r="M135" s="154"/>
    </row>
    <row r="136" spans="1:82" x14ac:dyDescent="0.25">
      <c r="B136" s="144"/>
      <c r="C136" s="156">
        <v>2020</v>
      </c>
      <c r="D136" s="155">
        <v>47599</v>
      </c>
      <c r="E136" s="155" t="s">
        <v>7266</v>
      </c>
      <c r="F136" s="155">
        <v>6180</v>
      </c>
      <c r="G136" s="155">
        <v>53827</v>
      </c>
      <c r="H136" s="155" t="s">
        <v>7267</v>
      </c>
      <c r="I136" s="155" t="s">
        <v>7268</v>
      </c>
      <c r="J136" s="155">
        <v>15105</v>
      </c>
      <c r="K136" s="155">
        <v>18080</v>
      </c>
      <c r="L136" s="154"/>
      <c r="M136" s="154"/>
    </row>
    <row r="137" spans="1:82" x14ac:dyDescent="0.25">
      <c r="B137" s="144"/>
      <c r="C137" s="156">
        <v>2021</v>
      </c>
      <c r="D137" s="155">
        <v>3000</v>
      </c>
      <c r="E137" s="155" t="s">
        <v>7269</v>
      </c>
      <c r="F137" s="155" t="s">
        <v>7270</v>
      </c>
      <c r="G137" s="155">
        <v>20</v>
      </c>
      <c r="H137" s="155" t="s">
        <v>7271</v>
      </c>
      <c r="I137" s="155" t="s">
        <v>7272</v>
      </c>
      <c r="J137" s="155">
        <v>18340</v>
      </c>
      <c r="K137" s="155">
        <v>50400</v>
      </c>
      <c r="L137" s="154"/>
      <c r="M137" s="154"/>
    </row>
    <row r="138" spans="1:82" s="2" customFormat="1" x14ac:dyDescent="0.25">
      <c r="A138" s="154"/>
      <c r="B138" s="144"/>
      <c r="C138" s="156">
        <v>2022</v>
      </c>
      <c r="D138" s="155">
        <v>6460</v>
      </c>
      <c r="E138" s="155" t="s">
        <v>7273</v>
      </c>
      <c r="F138" s="155">
        <v>360</v>
      </c>
      <c r="G138" s="155">
        <v>9200</v>
      </c>
      <c r="H138" s="155" t="s">
        <v>7274</v>
      </c>
      <c r="I138" s="155" t="s">
        <v>7275</v>
      </c>
      <c r="J138" s="155">
        <v>22550</v>
      </c>
      <c r="K138" s="155">
        <v>41910</v>
      </c>
      <c r="L138" s="154"/>
      <c r="M138" s="154"/>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row>
    <row r="139" spans="1:82" x14ac:dyDescent="0.25">
      <c r="B139" s="144" t="s">
        <v>8111</v>
      </c>
      <c r="C139" s="156">
        <v>2018</v>
      </c>
      <c r="D139" s="155">
        <v>2389</v>
      </c>
      <c r="E139" s="155" t="s">
        <v>7276</v>
      </c>
      <c r="F139" s="155" t="s">
        <v>7277</v>
      </c>
      <c r="G139" s="155">
        <v>1097</v>
      </c>
      <c r="H139" s="155" t="s">
        <v>7278</v>
      </c>
      <c r="I139" s="155" t="s">
        <v>7279</v>
      </c>
      <c r="J139" s="155">
        <v>5</v>
      </c>
      <c r="K139" s="155">
        <v>2</v>
      </c>
      <c r="L139" s="154"/>
      <c r="M139" s="154"/>
    </row>
    <row r="140" spans="1:82" x14ac:dyDescent="0.25">
      <c r="B140" s="144"/>
      <c r="C140" s="156">
        <v>2019</v>
      </c>
      <c r="D140" s="155">
        <v>27</v>
      </c>
      <c r="E140" s="155" t="s">
        <v>7280</v>
      </c>
      <c r="F140" s="155" t="s">
        <v>7281</v>
      </c>
      <c r="G140" s="155">
        <v>5</v>
      </c>
      <c r="H140" s="155">
        <v>2</v>
      </c>
      <c r="I140" s="155" t="s">
        <v>7282</v>
      </c>
      <c r="J140" s="155" t="s">
        <v>7283</v>
      </c>
      <c r="K140" s="155">
        <v>102</v>
      </c>
      <c r="L140" s="154"/>
      <c r="M140" s="154"/>
    </row>
    <row r="141" spans="1:82" x14ac:dyDescent="0.25">
      <c r="B141" s="144"/>
      <c r="C141" s="156">
        <v>2020</v>
      </c>
      <c r="D141" s="155" t="s">
        <v>7284</v>
      </c>
      <c r="E141" s="155" t="s">
        <v>7285</v>
      </c>
      <c r="F141" s="155" t="s">
        <v>7286</v>
      </c>
      <c r="G141" s="155">
        <v>981</v>
      </c>
      <c r="H141" s="155">
        <v>1</v>
      </c>
      <c r="I141" s="155" t="s">
        <v>7287</v>
      </c>
      <c r="J141" s="155" t="s">
        <v>7288</v>
      </c>
      <c r="K141" s="155" t="s">
        <v>7289</v>
      </c>
      <c r="L141" s="154"/>
      <c r="M141" s="154"/>
    </row>
    <row r="142" spans="1:82" x14ac:dyDescent="0.25">
      <c r="B142" s="144"/>
      <c r="C142" s="156">
        <v>2021</v>
      </c>
      <c r="D142" s="155">
        <v>4</v>
      </c>
      <c r="E142" s="155" t="s">
        <v>7290</v>
      </c>
      <c r="F142" s="155" t="s">
        <v>7291</v>
      </c>
      <c r="G142" s="155" t="s">
        <v>7292</v>
      </c>
      <c r="H142" s="155" t="s">
        <v>7293</v>
      </c>
      <c r="I142" s="155" t="s">
        <v>7294</v>
      </c>
      <c r="J142" s="155" t="s">
        <v>7295</v>
      </c>
      <c r="K142" s="155" t="s">
        <v>7296</v>
      </c>
      <c r="L142" s="154"/>
      <c r="M142" s="154"/>
    </row>
    <row r="143" spans="1:82" s="2" customFormat="1" x14ac:dyDescent="0.25">
      <c r="A143" s="154"/>
      <c r="B143" s="144"/>
      <c r="C143" s="156">
        <v>2022</v>
      </c>
      <c r="D143" s="155" t="s">
        <v>7297</v>
      </c>
      <c r="E143" s="155" t="s">
        <v>7298</v>
      </c>
      <c r="F143" s="155" t="s">
        <v>7299</v>
      </c>
      <c r="G143" s="155">
        <v>93</v>
      </c>
      <c r="H143" s="155" t="s">
        <v>7300</v>
      </c>
      <c r="I143" s="155" t="s">
        <v>7301</v>
      </c>
      <c r="J143" s="155" t="s">
        <v>7302</v>
      </c>
      <c r="K143" s="155" t="s">
        <v>7303</v>
      </c>
      <c r="L143" s="154"/>
      <c r="M143" s="154"/>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x14ac:dyDescent="0.25">
      <c r="B144" s="144" t="s">
        <v>8174</v>
      </c>
      <c r="C144" s="156">
        <v>2019</v>
      </c>
      <c r="D144" s="155">
        <v>4</v>
      </c>
      <c r="E144" s="155" t="s">
        <v>7304</v>
      </c>
      <c r="F144" s="155" t="s">
        <v>7305</v>
      </c>
      <c r="G144" s="155" t="s">
        <v>7306</v>
      </c>
      <c r="H144" s="155" t="s">
        <v>7307</v>
      </c>
      <c r="I144" s="155" t="s">
        <v>7308</v>
      </c>
      <c r="J144" s="155" t="s">
        <v>7309</v>
      </c>
      <c r="K144" s="155">
        <v>2</v>
      </c>
      <c r="L144" s="154"/>
      <c r="M144" s="154"/>
    </row>
    <row r="145" spans="1:82" x14ac:dyDescent="0.25">
      <c r="B145" s="144" t="s">
        <v>8112</v>
      </c>
      <c r="C145" s="156">
        <v>2019</v>
      </c>
      <c r="D145" s="155" t="s">
        <v>7310</v>
      </c>
      <c r="E145" s="155" t="s">
        <v>7311</v>
      </c>
      <c r="F145" s="155" t="s">
        <v>7312</v>
      </c>
      <c r="G145" s="155">
        <v>13286</v>
      </c>
      <c r="H145" s="155" t="s">
        <v>7313</v>
      </c>
      <c r="I145" s="155" t="s">
        <v>7314</v>
      </c>
      <c r="J145" s="155" t="s">
        <v>7315</v>
      </c>
      <c r="K145" s="155" t="s">
        <v>7316</v>
      </c>
      <c r="L145" s="154"/>
      <c r="M145" s="154"/>
    </row>
    <row r="146" spans="1:82" x14ac:dyDescent="0.25">
      <c r="B146" s="144"/>
      <c r="C146" s="156">
        <v>2021</v>
      </c>
      <c r="D146" s="155">
        <v>20</v>
      </c>
      <c r="E146" s="155" t="s">
        <v>7317</v>
      </c>
      <c r="F146" s="155" t="s">
        <v>7318</v>
      </c>
      <c r="G146" s="155" t="s">
        <v>7319</v>
      </c>
      <c r="H146" s="155" t="s">
        <v>7320</v>
      </c>
      <c r="I146" s="155" t="s">
        <v>7321</v>
      </c>
      <c r="J146" s="155">
        <v>11</v>
      </c>
      <c r="K146" s="155" t="s">
        <v>7322</v>
      </c>
      <c r="L146" s="154"/>
      <c r="M146" s="154"/>
    </row>
    <row r="147" spans="1:82" x14ac:dyDescent="0.25">
      <c r="B147" s="144" t="s">
        <v>8113</v>
      </c>
      <c r="C147" s="156">
        <v>2019</v>
      </c>
      <c r="D147" s="155">
        <v>2637</v>
      </c>
      <c r="E147" s="155" t="s">
        <v>7323</v>
      </c>
      <c r="F147" s="155" t="s">
        <v>7324</v>
      </c>
      <c r="G147" s="155">
        <v>737</v>
      </c>
      <c r="H147" s="155" t="s">
        <v>7325</v>
      </c>
      <c r="I147" s="155" t="s">
        <v>7326</v>
      </c>
      <c r="J147" s="155">
        <v>1745</v>
      </c>
      <c r="K147" s="155">
        <v>2200</v>
      </c>
      <c r="L147" s="154"/>
      <c r="M147" s="154"/>
    </row>
    <row r="148" spans="1:82" x14ac:dyDescent="0.25">
      <c r="B148" s="151" t="s">
        <v>8082</v>
      </c>
      <c r="C148" s="152">
        <v>2018</v>
      </c>
      <c r="D148" s="153">
        <f t="shared" ref="D148:K148" si="13">SUM(D118,D129,D134,D139)</f>
        <v>74721</v>
      </c>
      <c r="E148" s="153">
        <f t="shared" si="13"/>
        <v>2100</v>
      </c>
      <c r="F148" s="153">
        <f t="shared" si="13"/>
        <v>216012</v>
      </c>
      <c r="G148" s="153">
        <f t="shared" si="13"/>
        <v>182933</v>
      </c>
      <c r="H148" s="153">
        <f t="shared" si="13"/>
        <v>9766</v>
      </c>
      <c r="I148" s="153">
        <f t="shared" si="13"/>
        <v>0</v>
      </c>
      <c r="J148" s="153">
        <f t="shared" si="13"/>
        <v>376432</v>
      </c>
      <c r="K148" s="153">
        <f t="shared" si="13"/>
        <v>367393</v>
      </c>
      <c r="L148" s="154"/>
      <c r="M148" s="154"/>
    </row>
    <row r="149" spans="1:82" x14ac:dyDescent="0.25">
      <c r="B149" s="151" t="s">
        <v>8082</v>
      </c>
      <c r="C149" s="152">
        <v>2019</v>
      </c>
      <c r="D149" s="153">
        <f>SUM(D119,D123,D126,D130,D135,D140,D144,D147)</f>
        <v>58518</v>
      </c>
      <c r="E149" s="153">
        <f>SUM(E119,E123,E126,E130,E135,E140,E144,E147)</f>
        <v>0</v>
      </c>
      <c r="F149" s="153">
        <f>SUM(F119,F123,F126,F130,F135,F140,F144,F147)</f>
        <v>32433</v>
      </c>
      <c r="G149" s="153">
        <f>SUM(G119,G123,G126,G130,G135,G140,G144,G145,G147)</f>
        <v>474009</v>
      </c>
      <c r="H149" s="153">
        <f>SUM(H119,H123,H126,H130,H135,H140,H144,H147)</f>
        <v>14882</v>
      </c>
      <c r="I149" s="153">
        <f>SUM(I119,I123,I126,I130,I135,I140,I144,I147)</f>
        <v>0</v>
      </c>
      <c r="J149" s="153">
        <f>SUM(J119,J123,J126,J130,J135,J140,J144,J147)</f>
        <v>195978</v>
      </c>
      <c r="K149" s="153">
        <f>SUM(K119,K123,K126,K130,K135,K140,K144,K147)</f>
        <v>167318</v>
      </c>
      <c r="L149" s="154"/>
      <c r="M149" s="154"/>
    </row>
    <row r="150" spans="1:82" x14ac:dyDescent="0.25">
      <c r="B150" s="151" t="s">
        <v>8082</v>
      </c>
      <c r="C150" s="152">
        <v>2020</v>
      </c>
      <c r="D150" s="153">
        <f t="shared" ref="D150:K150" si="14">SUM(D120,D124,D127,D131,D136,D141)</f>
        <v>126395</v>
      </c>
      <c r="E150" s="153">
        <f t="shared" si="14"/>
        <v>0</v>
      </c>
      <c r="F150" s="153">
        <f t="shared" si="14"/>
        <v>9830</v>
      </c>
      <c r="G150" s="153">
        <f t="shared" si="14"/>
        <v>278677</v>
      </c>
      <c r="H150" s="153">
        <f t="shared" si="14"/>
        <v>8866</v>
      </c>
      <c r="I150" s="153">
        <f t="shared" si="14"/>
        <v>0</v>
      </c>
      <c r="J150" s="153">
        <f t="shared" si="14"/>
        <v>911000</v>
      </c>
      <c r="K150" s="153">
        <f t="shared" si="14"/>
        <v>182753</v>
      </c>
      <c r="L150" s="154"/>
      <c r="M150" s="154"/>
    </row>
    <row r="151" spans="1:82" x14ac:dyDescent="0.25">
      <c r="B151" s="151" t="s">
        <v>8082</v>
      </c>
      <c r="C151" s="152">
        <v>2021</v>
      </c>
      <c r="D151" s="153">
        <f t="shared" ref="D151:K151" si="15">SUM(D121,D132,D137,D142,D146)</f>
        <v>45591</v>
      </c>
      <c r="E151" s="153">
        <f t="shared" si="15"/>
        <v>0</v>
      </c>
      <c r="F151" s="153">
        <f t="shared" si="15"/>
        <v>1</v>
      </c>
      <c r="G151" s="153">
        <f t="shared" si="15"/>
        <v>275642</v>
      </c>
      <c r="H151" s="153">
        <f t="shared" si="15"/>
        <v>3180</v>
      </c>
      <c r="I151" s="153">
        <f t="shared" si="15"/>
        <v>0</v>
      </c>
      <c r="J151" s="153">
        <f t="shared" si="15"/>
        <v>321752</v>
      </c>
      <c r="K151" s="153">
        <f t="shared" si="15"/>
        <v>245481</v>
      </c>
      <c r="L151" s="154"/>
      <c r="M151" s="154"/>
    </row>
    <row r="152" spans="1:82" s="2" customFormat="1" ht="13.8" thickBot="1" x14ac:dyDescent="0.3">
      <c r="A152" s="154"/>
      <c r="B152" s="151" t="s">
        <v>8082</v>
      </c>
      <c r="C152" s="152">
        <v>2022</v>
      </c>
      <c r="D152" s="153">
        <f>SUM(D122,D125,D128,D133,D138,D143)</f>
        <v>14707</v>
      </c>
      <c r="E152" s="153">
        <f t="shared" ref="E152:K152" si="16">SUM(E122,E125,E128,E133,E138,E143)</f>
        <v>0</v>
      </c>
      <c r="F152" s="153">
        <f t="shared" si="16"/>
        <v>365</v>
      </c>
      <c r="G152" s="153">
        <f t="shared" si="16"/>
        <v>243717</v>
      </c>
      <c r="H152" s="153">
        <f t="shared" si="16"/>
        <v>0</v>
      </c>
      <c r="I152" s="153">
        <f t="shared" si="16"/>
        <v>0</v>
      </c>
      <c r="J152" s="153">
        <f t="shared" si="16"/>
        <v>305448</v>
      </c>
      <c r="K152" s="153">
        <f t="shared" si="16"/>
        <v>47190</v>
      </c>
      <c r="L152" s="154"/>
      <c r="M152" s="154"/>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row>
    <row r="153" spans="1:82" ht="23.1" customHeight="1" x14ac:dyDescent="0.25">
      <c r="B153" s="157" t="s">
        <v>8114</v>
      </c>
      <c r="C153" s="158"/>
      <c r="D153" s="159"/>
      <c r="E153" s="159"/>
      <c r="F153" s="159"/>
      <c r="G153" s="159"/>
      <c r="H153" s="159"/>
      <c r="I153" s="159"/>
      <c r="J153" s="159"/>
      <c r="K153" s="159"/>
      <c r="L153" s="154"/>
      <c r="M153" s="154"/>
    </row>
    <row r="154" spans="1:82" x14ac:dyDescent="0.25">
      <c r="B154" s="144" t="s">
        <v>8115</v>
      </c>
      <c r="C154" s="156">
        <v>2018</v>
      </c>
      <c r="D154" s="155" t="s">
        <v>7327</v>
      </c>
      <c r="E154" s="155" t="s">
        <v>7328</v>
      </c>
      <c r="F154" s="155" t="s">
        <v>7329</v>
      </c>
      <c r="G154" s="155" t="s">
        <v>7330</v>
      </c>
      <c r="H154" s="155" t="s">
        <v>7331</v>
      </c>
      <c r="I154" s="155" t="s">
        <v>7332</v>
      </c>
      <c r="J154" s="155" t="s">
        <v>7333</v>
      </c>
      <c r="K154" s="155">
        <v>83</v>
      </c>
      <c r="L154" s="154"/>
      <c r="M154" s="154"/>
    </row>
    <row r="155" spans="1:82" x14ac:dyDescent="0.25">
      <c r="B155" s="144"/>
      <c r="C155" s="156">
        <v>2019</v>
      </c>
      <c r="D155" s="155">
        <v>198</v>
      </c>
      <c r="E155" s="155" t="s">
        <v>7334</v>
      </c>
      <c r="F155" s="155" t="s">
        <v>7335</v>
      </c>
      <c r="G155" s="155" t="s">
        <v>7336</v>
      </c>
      <c r="H155" s="155" t="s">
        <v>7337</v>
      </c>
      <c r="I155" s="155" t="s">
        <v>7338</v>
      </c>
      <c r="J155" s="155" t="s">
        <v>7339</v>
      </c>
      <c r="K155" s="155" t="s">
        <v>7340</v>
      </c>
      <c r="L155" s="154"/>
      <c r="M155" s="154"/>
    </row>
    <row r="156" spans="1:82" s="2" customFormat="1" x14ac:dyDescent="0.25">
      <c r="A156" s="154"/>
      <c r="B156" s="144" t="s">
        <v>8175</v>
      </c>
      <c r="C156" s="156">
        <v>2022</v>
      </c>
      <c r="D156" s="155" t="s">
        <v>7341</v>
      </c>
      <c r="E156" s="155" t="s">
        <v>7342</v>
      </c>
      <c r="F156" s="155" t="s">
        <v>7343</v>
      </c>
      <c r="G156" s="155" t="s">
        <v>7344</v>
      </c>
      <c r="H156" s="155" t="s">
        <v>7345</v>
      </c>
      <c r="I156" s="155" t="s">
        <v>7346</v>
      </c>
      <c r="J156" s="155" t="s">
        <v>7347</v>
      </c>
      <c r="K156" s="155" t="s">
        <v>7348</v>
      </c>
      <c r="L156" s="154"/>
      <c r="M156" s="154"/>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row>
    <row r="157" spans="1:82" x14ac:dyDescent="0.25">
      <c r="B157" s="151" t="s">
        <v>8082</v>
      </c>
      <c r="C157" s="152">
        <v>2018</v>
      </c>
      <c r="D157" s="153">
        <f t="shared" ref="D157:K158" si="17">SUM(D154)</f>
        <v>0</v>
      </c>
      <c r="E157" s="153">
        <f t="shared" si="17"/>
        <v>0</v>
      </c>
      <c r="F157" s="153">
        <f t="shared" si="17"/>
        <v>0</v>
      </c>
      <c r="G157" s="153">
        <f t="shared" si="17"/>
        <v>0</v>
      </c>
      <c r="H157" s="153">
        <f t="shared" si="17"/>
        <v>0</v>
      </c>
      <c r="I157" s="153">
        <f t="shared" si="17"/>
        <v>0</v>
      </c>
      <c r="J157" s="153">
        <f t="shared" si="17"/>
        <v>0</v>
      </c>
      <c r="K157" s="153">
        <f t="shared" si="17"/>
        <v>83</v>
      </c>
      <c r="L157" s="154"/>
      <c r="M157" s="154"/>
    </row>
    <row r="158" spans="1:82" x14ac:dyDescent="0.25">
      <c r="B158" s="151" t="s">
        <v>8082</v>
      </c>
      <c r="C158" s="152">
        <v>2019</v>
      </c>
      <c r="D158" s="153">
        <f t="shared" si="17"/>
        <v>198</v>
      </c>
      <c r="E158" s="153">
        <f t="shared" si="17"/>
        <v>0</v>
      </c>
      <c r="F158" s="153">
        <f t="shared" si="17"/>
        <v>0</v>
      </c>
      <c r="G158" s="153">
        <f t="shared" si="17"/>
        <v>0</v>
      </c>
      <c r="H158" s="153">
        <f t="shared" si="17"/>
        <v>0</v>
      </c>
      <c r="I158" s="153">
        <f t="shared" si="17"/>
        <v>0</v>
      </c>
      <c r="J158" s="153">
        <f t="shared" si="17"/>
        <v>0</v>
      </c>
      <c r="K158" s="153">
        <f t="shared" si="17"/>
        <v>0</v>
      </c>
      <c r="L158" s="154"/>
      <c r="M158" s="154"/>
    </row>
    <row r="159" spans="1:82" x14ac:dyDescent="0.25">
      <c r="B159" s="151" t="s">
        <v>8082</v>
      </c>
      <c r="C159" s="152">
        <v>2020</v>
      </c>
      <c r="D159" s="153">
        <v>0</v>
      </c>
      <c r="E159" s="153">
        <v>0</v>
      </c>
      <c r="F159" s="153">
        <v>0</v>
      </c>
      <c r="G159" s="153">
        <v>0</v>
      </c>
      <c r="H159" s="153">
        <v>0</v>
      </c>
      <c r="I159" s="153">
        <v>0</v>
      </c>
      <c r="J159" s="153">
        <v>0</v>
      </c>
      <c r="K159" s="153">
        <v>0</v>
      </c>
      <c r="L159" s="154"/>
      <c r="M159" s="154"/>
    </row>
    <row r="160" spans="1:82" x14ac:dyDescent="0.25">
      <c r="B160" s="151" t="s">
        <v>8082</v>
      </c>
      <c r="C160" s="152">
        <v>2021</v>
      </c>
      <c r="D160" s="153">
        <v>0</v>
      </c>
      <c r="E160" s="153">
        <v>0</v>
      </c>
      <c r="F160" s="153">
        <v>0</v>
      </c>
      <c r="G160" s="153">
        <v>0</v>
      </c>
      <c r="H160" s="153">
        <v>0</v>
      </c>
      <c r="I160" s="153">
        <v>0</v>
      </c>
      <c r="J160" s="153">
        <v>0</v>
      </c>
      <c r="K160" s="153">
        <v>0</v>
      </c>
      <c r="L160" s="154"/>
      <c r="M160" s="154"/>
    </row>
    <row r="161" spans="1:82" s="2" customFormat="1" ht="13.8" thickBot="1" x14ac:dyDescent="0.3">
      <c r="A161" s="154"/>
      <c r="B161" s="151" t="s">
        <v>8082</v>
      </c>
      <c r="C161" s="152">
        <v>2022</v>
      </c>
      <c r="D161" s="153">
        <f>SUM(D156)</f>
        <v>0</v>
      </c>
      <c r="E161" s="153">
        <f t="shared" ref="E161:K161" si="18">SUM(E156)</f>
        <v>0</v>
      </c>
      <c r="F161" s="153">
        <f t="shared" si="18"/>
        <v>0</v>
      </c>
      <c r="G161" s="153">
        <f t="shared" si="18"/>
        <v>0</v>
      </c>
      <c r="H161" s="153">
        <f t="shared" si="18"/>
        <v>0</v>
      </c>
      <c r="I161" s="153">
        <f t="shared" si="18"/>
        <v>0</v>
      </c>
      <c r="J161" s="153">
        <f t="shared" si="18"/>
        <v>0</v>
      </c>
      <c r="K161" s="153">
        <f t="shared" si="18"/>
        <v>0</v>
      </c>
      <c r="L161" s="154"/>
      <c r="M161" s="154"/>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ht="23.1" customHeight="1" x14ac:dyDescent="0.25">
      <c r="B162" s="157" t="s">
        <v>8116</v>
      </c>
      <c r="C162" s="158"/>
      <c r="D162" s="159"/>
      <c r="E162" s="159"/>
      <c r="F162" s="159"/>
      <c r="G162" s="159"/>
      <c r="H162" s="159"/>
      <c r="I162" s="159"/>
      <c r="J162" s="159"/>
      <c r="K162" s="159"/>
      <c r="L162" s="154"/>
      <c r="M162" s="154"/>
    </row>
    <row r="163" spans="1:82" x14ac:dyDescent="0.25">
      <c r="B163" s="144" t="s">
        <v>8117</v>
      </c>
      <c r="C163" s="156">
        <v>2018</v>
      </c>
      <c r="D163" s="155">
        <v>20146</v>
      </c>
      <c r="E163" s="155" t="s">
        <v>7349</v>
      </c>
      <c r="F163" s="155" t="s">
        <v>7350</v>
      </c>
      <c r="G163" s="155">
        <v>1313</v>
      </c>
      <c r="H163" s="155" t="s">
        <v>7351</v>
      </c>
      <c r="I163" s="155" t="s">
        <v>7352</v>
      </c>
      <c r="J163" s="155">
        <v>122</v>
      </c>
      <c r="K163" s="155">
        <v>72185</v>
      </c>
      <c r="L163" s="154"/>
      <c r="M163" s="154"/>
    </row>
    <row r="164" spans="1:82" x14ac:dyDescent="0.25">
      <c r="B164" s="144"/>
      <c r="C164" s="156">
        <v>2019</v>
      </c>
      <c r="D164" s="155">
        <v>2208</v>
      </c>
      <c r="E164" s="155" t="s">
        <v>7353</v>
      </c>
      <c r="F164" s="155" t="s">
        <v>7354</v>
      </c>
      <c r="G164" s="155">
        <v>11170</v>
      </c>
      <c r="H164" s="155" t="s">
        <v>7355</v>
      </c>
      <c r="I164" s="155" t="s">
        <v>7356</v>
      </c>
      <c r="J164" s="155">
        <v>45000</v>
      </c>
      <c r="K164" s="155" t="s">
        <v>7357</v>
      </c>
      <c r="L164" s="154"/>
      <c r="M164" s="154"/>
    </row>
    <row r="165" spans="1:82" x14ac:dyDescent="0.25">
      <c r="B165" s="144"/>
      <c r="C165" s="156">
        <v>2020</v>
      </c>
      <c r="D165" s="155">
        <v>100</v>
      </c>
      <c r="E165" s="155" t="s">
        <v>7358</v>
      </c>
      <c r="F165" s="155" t="s">
        <v>7359</v>
      </c>
      <c r="G165" s="155">
        <v>9470</v>
      </c>
      <c r="H165" s="155" t="s">
        <v>7360</v>
      </c>
      <c r="I165" s="155" t="s">
        <v>7361</v>
      </c>
      <c r="J165" s="155">
        <v>400</v>
      </c>
      <c r="K165" s="155" t="s">
        <v>7362</v>
      </c>
      <c r="L165" s="154"/>
      <c r="M165" s="154"/>
    </row>
    <row r="166" spans="1:82" x14ac:dyDescent="0.25">
      <c r="B166" s="144" t="s">
        <v>8118</v>
      </c>
      <c r="C166" s="156">
        <v>2018</v>
      </c>
      <c r="D166" s="155" t="s">
        <v>7363</v>
      </c>
      <c r="E166" s="155" t="s">
        <v>7364</v>
      </c>
      <c r="F166" s="155" t="s">
        <v>7365</v>
      </c>
      <c r="G166" s="155" t="s">
        <v>7366</v>
      </c>
      <c r="H166" s="155" t="s">
        <v>7367</v>
      </c>
      <c r="I166" s="155" t="s">
        <v>7368</v>
      </c>
      <c r="J166" s="155" t="s">
        <v>7369</v>
      </c>
      <c r="K166" s="155" t="s">
        <v>7370</v>
      </c>
      <c r="L166" s="154"/>
      <c r="M166" s="154"/>
    </row>
    <row r="167" spans="1:82" x14ac:dyDescent="0.25">
      <c r="B167" s="144"/>
      <c r="C167" s="156">
        <v>2020</v>
      </c>
      <c r="D167" s="155" t="s">
        <v>7371</v>
      </c>
      <c r="E167" s="155" t="s">
        <v>7372</v>
      </c>
      <c r="F167" s="155" t="s">
        <v>7373</v>
      </c>
      <c r="G167" s="155" t="s">
        <v>7374</v>
      </c>
      <c r="H167" s="155" t="s">
        <v>7375</v>
      </c>
      <c r="I167" s="155" t="s">
        <v>7376</v>
      </c>
      <c r="J167" s="155" t="s">
        <v>7377</v>
      </c>
      <c r="K167" s="155" t="s">
        <v>7378</v>
      </c>
      <c r="L167" s="154"/>
      <c r="M167" s="154"/>
    </row>
    <row r="168" spans="1:82" x14ac:dyDescent="0.25">
      <c r="B168" s="144" t="s">
        <v>8119</v>
      </c>
      <c r="C168" s="156">
        <v>2021</v>
      </c>
      <c r="D168" s="155" t="s">
        <v>7379</v>
      </c>
      <c r="E168" s="155" t="s">
        <v>7380</v>
      </c>
      <c r="F168" s="155" t="s">
        <v>7381</v>
      </c>
      <c r="G168" s="155">
        <v>9</v>
      </c>
      <c r="H168" s="155" t="s">
        <v>7382</v>
      </c>
      <c r="I168" s="155" t="s">
        <v>7383</v>
      </c>
      <c r="J168" s="155">
        <v>6</v>
      </c>
      <c r="K168" s="155" t="s">
        <v>7384</v>
      </c>
      <c r="L168" s="154"/>
      <c r="M168" s="154"/>
    </row>
    <row r="169" spans="1:82" s="2" customFormat="1" x14ac:dyDescent="0.25">
      <c r="A169" s="154"/>
      <c r="B169" s="144"/>
      <c r="C169" s="156">
        <v>2022</v>
      </c>
      <c r="D169" s="155" t="s">
        <v>7385</v>
      </c>
      <c r="E169" s="155" t="s">
        <v>7386</v>
      </c>
      <c r="F169" s="155" t="s">
        <v>7387</v>
      </c>
      <c r="G169" s="155" t="s">
        <v>7388</v>
      </c>
      <c r="H169" s="155" t="s">
        <v>7389</v>
      </c>
      <c r="I169" s="155" t="s">
        <v>7390</v>
      </c>
      <c r="J169" s="155" t="s">
        <v>7391</v>
      </c>
      <c r="K169" s="155" t="s">
        <v>7392</v>
      </c>
      <c r="L169" s="154"/>
      <c r="M169" s="154"/>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row>
    <row r="170" spans="1:82" x14ac:dyDescent="0.25">
      <c r="B170" s="144" t="s">
        <v>8120</v>
      </c>
      <c r="C170" s="156">
        <v>2019</v>
      </c>
      <c r="D170" s="155" t="s">
        <v>7393</v>
      </c>
      <c r="E170" s="155" t="s">
        <v>7394</v>
      </c>
      <c r="F170" s="155" t="s">
        <v>7395</v>
      </c>
      <c r="G170" s="155">
        <v>1</v>
      </c>
      <c r="H170" s="155" t="s">
        <v>7396</v>
      </c>
      <c r="I170" s="155" t="s">
        <v>7397</v>
      </c>
      <c r="J170" s="155" t="s">
        <v>7398</v>
      </c>
      <c r="K170" s="155" t="s">
        <v>7399</v>
      </c>
      <c r="L170" s="154"/>
      <c r="M170" s="154"/>
    </row>
    <row r="171" spans="1:82" x14ac:dyDescent="0.25">
      <c r="B171" s="144"/>
      <c r="C171" s="156">
        <v>2021</v>
      </c>
      <c r="D171" s="155">
        <v>23</v>
      </c>
      <c r="E171" s="155" t="s">
        <v>7400</v>
      </c>
      <c r="F171" s="155">
        <v>5</v>
      </c>
      <c r="G171" s="155">
        <v>1523</v>
      </c>
      <c r="H171" s="155" t="s">
        <v>7401</v>
      </c>
      <c r="I171" s="155" t="s">
        <v>7402</v>
      </c>
      <c r="J171" s="155">
        <v>255</v>
      </c>
      <c r="K171" s="155">
        <v>1</v>
      </c>
      <c r="L171" s="154"/>
      <c r="M171" s="154"/>
    </row>
    <row r="172" spans="1:82" x14ac:dyDescent="0.25">
      <c r="B172" s="144" t="s">
        <v>8121</v>
      </c>
      <c r="C172" s="156">
        <v>2018</v>
      </c>
      <c r="D172" s="155" t="s">
        <v>7403</v>
      </c>
      <c r="E172" s="155" t="s">
        <v>7404</v>
      </c>
      <c r="F172" s="155" t="s">
        <v>7405</v>
      </c>
      <c r="G172" s="155" t="s">
        <v>7406</v>
      </c>
      <c r="H172" s="155">
        <v>248</v>
      </c>
      <c r="I172" s="155" t="s">
        <v>7407</v>
      </c>
      <c r="J172" s="155" t="s">
        <v>7408</v>
      </c>
      <c r="K172" s="155" t="s">
        <v>7409</v>
      </c>
      <c r="L172" s="154"/>
      <c r="M172" s="154"/>
    </row>
    <row r="173" spans="1:82" x14ac:dyDescent="0.25">
      <c r="B173" s="144" t="s">
        <v>8123</v>
      </c>
      <c r="C173" s="156">
        <v>2018</v>
      </c>
      <c r="D173" s="155" t="s">
        <v>7410</v>
      </c>
      <c r="E173" s="155" t="s">
        <v>7411</v>
      </c>
      <c r="F173" s="155">
        <v>619</v>
      </c>
      <c r="G173" s="155">
        <v>12124</v>
      </c>
      <c r="H173" s="155" t="s">
        <v>7412</v>
      </c>
      <c r="I173" s="155" t="s">
        <v>7413</v>
      </c>
      <c r="J173" s="155">
        <v>1368</v>
      </c>
      <c r="K173" s="155" t="s">
        <v>7414</v>
      </c>
      <c r="L173" s="154"/>
      <c r="M173" s="154"/>
    </row>
    <row r="174" spans="1:82" s="2" customFormat="1" x14ac:dyDescent="0.25">
      <c r="A174" s="154"/>
      <c r="B174" s="144"/>
      <c r="C174" s="156">
        <v>2022</v>
      </c>
      <c r="D174" s="155">
        <v>5</v>
      </c>
      <c r="E174" s="155" t="s">
        <v>7415</v>
      </c>
      <c r="F174" s="155" t="s">
        <v>7416</v>
      </c>
      <c r="G174" s="155">
        <v>29</v>
      </c>
      <c r="H174" s="155" t="s">
        <v>7417</v>
      </c>
      <c r="I174" s="155" t="s">
        <v>7418</v>
      </c>
      <c r="J174" s="155" t="s">
        <v>7419</v>
      </c>
      <c r="K174" s="155" t="s">
        <v>7420</v>
      </c>
      <c r="L174" s="154"/>
      <c r="M174" s="15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row>
    <row r="175" spans="1:82" x14ac:dyDescent="0.25">
      <c r="B175" s="144" t="s">
        <v>8124</v>
      </c>
      <c r="C175" s="156">
        <v>2018</v>
      </c>
      <c r="D175" s="155" t="s">
        <v>7421</v>
      </c>
      <c r="E175" s="155" t="s">
        <v>7422</v>
      </c>
      <c r="F175" s="155" t="s">
        <v>7423</v>
      </c>
      <c r="G175" s="155" t="s">
        <v>7424</v>
      </c>
      <c r="H175" s="155" t="s">
        <v>7425</v>
      </c>
      <c r="I175" s="155" t="s">
        <v>7426</v>
      </c>
      <c r="J175" s="155">
        <v>9</v>
      </c>
      <c r="K175" s="155" t="s">
        <v>7427</v>
      </c>
      <c r="L175" s="154"/>
      <c r="M175" s="154"/>
    </row>
    <row r="176" spans="1:82" x14ac:dyDescent="0.25">
      <c r="B176" s="144"/>
      <c r="C176" s="156">
        <v>2019</v>
      </c>
      <c r="D176" s="155">
        <v>175</v>
      </c>
      <c r="E176" s="155" t="s">
        <v>7428</v>
      </c>
      <c r="F176" s="155" t="s">
        <v>7429</v>
      </c>
      <c r="G176" s="155">
        <v>117</v>
      </c>
      <c r="H176" s="155" t="s">
        <v>7430</v>
      </c>
      <c r="I176" s="155" t="s">
        <v>7431</v>
      </c>
      <c r="J176" s="155" t="s">
        <v>7432</v>
      </c>
      <c r="K176" s="155" t="s">
        <v>7433</v>
      </c>
      <c r="L176" s="154"/>
      <c r="M176" s="154"/>
    </row>
    <row r="177" spans="1:82" x14ac:dyDescent="0.25">
      <c r="B177" s="144"/>
      <c r="C177" s="156">
        <v>2020</v>
      </c>
      <c r="D177" s="155" t="s">
        <v>13</v>
      </c>
      <c r="E177" s="155" t="s">
        <v>7434</v>
      </c>
      <c r="F177" s="155" t="s">
        <v>7435</v>
      </c>
      <c r="G177" s="155">
        <v>118287</v>
      </c>
      <c r="H177" s="155" t="s">
        <v>7436</v>
      </c>
      <c r="I177" s="155" t="s">
        <v>7437</v>
      </c>
      <c r="J177" s="155">
        <v>274</v>
      </c>
      <c r="K177" s="155" t="s">
        <v>7438</v>
      </c>
      <c r="L177" s="154"/>
      <c r="M177" s="154"/>
    </row>
    <row r="178" spans="1:82" x14ac:dyDescent="0.25">
      <c r="B178" s="144"/>
      <c r="C178" s="150">
        <v>2021</v>
      </c>
      <c r="D178" s="155">
        <v>943</v>
      </c>
      <c r="E178" s="155" t="s">
        <v>7439</v>
      </c>
      <c r="F178" s="155"/>
      <c r="G178" s="155">
        <v>273</v>
      </c>
      <c r="H178" s="155" t="s">
        <v>7440</v>
      </c>
      <c r="I178" s="155"/>
      <c r="J178" s="155" t="s">
        <v>7441</v>
      </c>
      <c r="K178" s="155"/>
      <c r="L178" s="154"/>
      <c r="M178" s="154"/>
    </row>
    <row r="179" spans="1:82" x14ac:dyDescent="0.25">
      <c r="B179" s="144" t="s">
        <v>8125</v>
      </c>
      <c r="C179" s="156">
        <v>2018</v>
      </c>
      <c r="D179" s="155" t="s">
        <v>7442</v>
      </c>
      <c r="E179" s="155" t="s">
        <v>7443</v>
      </c>
      <c r="F179" s="155" t="s">
        <v>7444</v>
      </c>
      <c r="G179" s="155">
        <v>1342</v>
      </c>
      <c r="H179" s="155" t="s">
        <v>7445</v>
      </c>
      <c r="I179" s="155" t="s">
        <v>7446</v>
      </c>
      <c r="J179" s="155">
        <v>876</v>
      </c>
      <c r="K179" s="155" t="s">
        <v>7447</v>
      </c>
      <c r="L179" s="154"/>
      <c r="M179" s="154"/>
    </row>
    <row r="180" spans="1:82" x14ac:dyDescent="0.25">
      <c r="B180" s="144"/>
      <c r="C180" s="156">
        <v>2019</v>
      </c>
      <c r="D180" s="155" t="s">
        <v>7448</v>
      </c>
      <c r="E180" s="155" t="s">
        <v>7449</v>
      </c>
      <c r="F180" s="155" t="s">
        <v>7450</v>
      </c>
      <c r="G180" s="155">
        <v>1266</v>
      </c>
      <c r="H180" s="155" t="s">
        <v>7451</v>
      </c>
      <c r="I180" s="155" t="s">
        <v>7452</v>
      </c>
      <c r="J180" s="155">
        <v>516</v>
      </c>
      <c r="K180" s="155" t="s">
        <v>7453</v>
      </c>
      <c r="L180" s="154"/>
      <c r="M180" s="154"/>
    </row>
    <row r="181" spans="1:82" x14ac:dyDescent="0.25">
      <c r="B181" s="144"/>
      <c r="C181" s="156">
        <v>2020</v>
      </c>
      <c r="D181" s="155" t="s">
        <v>7454</v>
      </c>
      <c r="E181" s="155" t="s">
        <v>7455</v>
      </c>
      <c r="F181" s="155" t="s">
        <v>7456</v>
      </c>
      <c r="G181" s="155">
        <v>735</v>
      </c>
      <c r="H181" s="155" t="s">
        <v>7457</v>
      </c>
      <c r="I181" s="155" t="s">
        <v>7458</v>
      </c>
      <c r="J181" s="155">
        <v>1209</v>
      </c>
      <c r="K181" s="155" t="s">
        <v>7459</v>
      </c>
      <c r="L181" s="154"/>
      <c r="M181" s="154"/>
    </row>
    <row r="182" spans="1:82" x14ac:dyDescent="0.25">
      <c r="B182" s="144"/>
      <c r="C182" s="156">
        <v>2021</v>
      </c>
      <c r="D182" s="155" t="s">
        <v>7460</v>
      </c>
      <c r="E182" s="155" t="s">
        <v>7461</v>
      </c>
      <c r="F182" s="155" t="s">
        <v>7462</v>
      </c>
      <c r="G182" s="155">
        <v>542</v>
      </c>
      <c r="H182" s="155" t="s">
        <v>7463</v>
      </c>
      <c r="I182" s="155" t="s">
        <v>7464</v>
      </c>
      <c r="J182" s="155">
        <v>1003</v>
      </c>
      <c r="K182" s="155" t="s">
        <v>7465</v>
      </c>
      <c r="L182" s="154"/>
      <c r="M182" s="154"/>
    </row>
    <row r="183" spans="1:82" s="2" customFormat="1" x14ac:dyDescent="0.25">
      <c r="A183" s="154"/>
      <c r="B183" s="144"/>
      <c r="C183" s="156">
        <v>2022</v>
      </c>
      <c r="D183" s="155" t="s">
        <v>7466</v>
      </c>
      <c r="E183" s="155" t="s">
        <v>7467</v>
      </c>
      <c r="F183" s="155" t="s">
        <v>7468</v>
      </c>
      <c r="G183" s="155">
        <v>98</v>
      </c>
      <c r="H183" s="155" t="s">
        <v>7469</v>
      </c>
      <c r="I183" s="155" t="s">
        <v>7470</v>
      </c>
      <c r="J183" s="155">
        <v>3082</v>
      </c>
      <c r="K183" s="155" t="s">
        <v>7471</v>
      </c>
      <c r="L183" s="154"/>
      <c r="M183" s="154"/>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row>
    <row r="184" spans="1:82" x14ac:dyDescent="0.25">
      <c r="B184" s="144" t="s">
        <v>8126</v>
      </c>
      <c r="C184" s="156">
        <v>2018</v>
      </c>
      <c r="D184" s="155">
        <v>10</v>
      </c>
      <c r="E184" s="155" t="s">
        <v>7472</v>
      </c>
      <c r="F184" s="155">
        <v>22</v>
      </c>
      <c r="G184" s="155" t="s">
        <v>7473</v>
      </c>
      <c r="H184" s="155" t="s">
        <v>7474</v>
      </c>
      <c r="I184" s="155" t="s">
        <v>7475</v>
      </c>
      <c r="J184" s="155" t="s">
        <v>7476</v>
      </c>
      <c r="K184" s="155" t="s">
        <v>7477</v>
      </c>
      <c r="L184" s="154"/>
      <c r="M184" s="154"/>
    </row>
    <row r="185" spans="1:82" x14ac:dyDescent="0.25">
      <c r="B185" s="144"/>
      <c r="C185" s="156">
        <v>2019</v>
      </c>
      <c r="D185" s="155">
        <v>1</v>
      </c>
      <c r="E185" s="155" t="s">
        <v>7478</v>
      </c>
      <c r="F185" s="155" t="s">
        <v>7479</v>
      </c>
      <c r="G185" s="155" t="s">
        <v>7480</v>
      </c>
      <c r="H185" s="155" t="s">
        <v>7481</v>
      </c>
      <c r="I185" s="155" t="s">
        <v>7482</v>
      </c>
      <c r="J185" s="155" t="s">
        <v>7483</v>
      </c>
      <c r="K185" s="155" t="s">
        <v>7484</v>
      </c>
      <c r="L185" s="154"/>
      <c r="M185" s="154"/>
    </row>
    <row r="186" spans="1:82" x14ac:dyDescent="0.25">
      <c r="B186" s="144"/>
      <c r="C186" s="156">
        <v>2020</v>
      </c>
      <c r="D186" s="155" t="s">
        <v>7485</v>
      </c>
      <c r="E186" s="155" t="s">
        <v>7486</v>
      </c>
      <c r="F186" s="155">
        <v>20</v>
      </c>
      <c r="G186" s="155" t="s">
        <v>7487</v>
      </c>
      <c r="H186" s="155" t="s">
        <v>7488</v>
      </c>
      <c r="I186" s="155" t="s">
        <v>7489</v>
      </c>
      <c r="J186" s="155" t="s">
        <v>7490</v>
      </c>
      <c r="K186" s="155" t="s">
        <v>7491</v>
      </c>
      <c r="L186" s="154"/>
      <c r="M186" s="154"/>
    </row>
    <row r="187" spans="1:82" x14ac:dyDescent="0.25">
      <c r="B187" s="144"/>
      <c r="C187" s="156">
        <v>2021</v>
      </c>
      <c r="D187" s="155" t="s">
        <v>7492</v>
      </c>
      <c r="E187" s="155" t="s">
        <v>7493</v>
      </c>
      <c r="F187" s="155" t="s">
        <v>7494</v>
      </c>
      <c r="G187" s="155">
        <v>32</v>
      </c>
      <c r="H187" s="155" t="s">
        <v>7495</v>
      </c>
      <c r="I187" s="155" t="s">
        <v>7496</v>
      </c>
      <c r="J187" s="155">
        <v>32</v>
      </c>
      <c r="K187" s="155" t="s">
        <v>7497</v>
      </c>
      <c r="L187" s="154"/>
      <c r="M187" s="154"/>
    </row>
    <row r="188" spans="1:82" x14ac:dyDescent="0.25">
      <c r="B188" s="144" t="s">
        <v>8127</v>
      </c>
      <c r="C188" s="156">
        <v>2018</v>
      </c>
      <c r="D188" s="155">
        <v>8819</v>
      </c>
      <c r="E188" s="155" t="s">
        <v>7498</v>
      </c>
      <c r="F188" s="155" t="s">
        <v>7499</v>
      </c>
      <c r="G188" s="155">
        <v>1737</v>
      </c>
      <c r="H188" s="155" t="s">
        <v>7500</v>
      </c>
      <c r="I188" s="155" t="s">
        <v>7501</v>
      </c>
      <c r="J188" s="155">
        <v>20586</v>
      </c>
      <c r="K188" s="155">
        <v>44</v>
      </c>
      <c r="L188" s="154"/>
      <c r="M188" s="154"/>
    </row>
    <row r="189" spans="1:82" x14ac:dyDescent="0.25">
      <c r="B189" s="144"/>
      <c r="C189" s="156">
        <v>2019</v>
      </c>
      <c r="D189" s="155">
        <v>20173</v>
      </c>
      <c r="E189" s="155" t="s">
        <v>7502</v>
      </c>
      <c r="F189" s="155" t="s">
        <v>7503</v>
      </c>
      <c r="G189" s="155">
        <v>2931</v>
      </c>
      <c r="H189" s="155" t="s">
        <v>7504</v>
      </c>
      <c r="I189" s="155" t="s">
        <v>7505</v>
      </c>
      <c r="J189" s="155">
        <v>6300</v>
      </c>
      <c r="K189" s="155" t="s">
        <v>7506</v>
      </c>
      <c r="L189" s="154"/>
      <c r="M189" s="154"/>
    </row>
    <row r="190" spans="1:82" x14ac:dyDescent="0.25">
      <c r="B190" s="144"/>
      <c r="C190" s="150">
        <v>2020</v>
      </c>
      <c r="D190" s="155" t="s">
        <v>7507</v>
      </c>
      <c r="E190" s="155" t="s">
        <v>7508</v>
      </c>
      <c r="F190" s="155" t="s">
        <v>7509</v>
      </c>
      <c r="G190" s="155">
        <v>400</v>
      </c>
      <c r="H190" s="155" t="s">
        <v>7510</v>
      </c>
      <c r="I190" s="155" t="s">
        <v>7511</v>
      </c>
      <c r="J190" s="155">
        <v>1175</v>
      </c>
      <c r="K190" s="155" t="s">
        <v>7512</v>
      </c>
      <c r="L190" s="154"/>
      <c r="M190" s="154"/>
    </row>
    <row r="191" spans="1:82" s="2" customFormat="1" x14ac:dyDescent="0.25">
      <c r="A191" s="154"/>
      <c r="B191" s="144"/>
      <c r="C191" s="150">
        <v>2022</v>
      </c>
      <c r="D191" s="155" t="s">
        <v>7513</v>
      </c>
      <c r="E191" s="155" t="s">
        <v>7514</v>
      </c>
      <c r="F191" s="155" t="s">
        <v>7515</v>
      </c>
      <c r="G191" s="155">
        <v>16047</v>
      </c>
      <c r="H191" s="155" t="s">
        <v>7516</v>
      </c>
      <c r="I191" s="155" t="s">
        <v>7517</v>
      </c>
      <c r="J191" s="155" t="s">
        <v>7518</v>
      </c>
      <c r="K191" s="155" t="s">
        <v>7519</v>
      </c>
      <c r="L191" s="154"/>
      <c r="M191" s="154"/>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row>
    <row r="192" spans="1:82" x14ac:dyDescent="0.25">
      <c r="B192" s="144" t="s">
        <v>8128</v>
      </c>
      <c r="C192" s="156">
        <v>2018</v>
      </c>
      <c r="D192" s="155" t="s">
        <v>7520</v>
      </c>
      <c r="E192" s="155" t="s">
        <v>7521</v>
      </c>
      <c r="F192" s="155" t="s">
        <v>7522</v>
      </c>
      <c r="G192" s="155" t="s">
        <v>7523</v>
      </c>
      <c r="H192" s="155" t="s">
        <v>7524</v>
      </c>
      <c r="I192" s="155" t="s">
        <v>7525</v>
      </c>
      <c r="J192" s="155">
        <v>17</v>
      </c>
      <c r="K192" s="155" t="s">
        <v>7526</v>
      </c>
      <c r="L192" s="154"/>
      <c r="M192" s="154"/>
    </row>
    <row r="193" spans="1:82" x14ac:dyDescent="0.25">
      <c r="B193" s="144"/>
      <c r="C193" s="156">
        <v>2019</v>
      </c>
      <c r="D193" s="155" t="s">
        <v>7527</v>
      </c>
      <c r="E193" s="155" t="s">
        <v>7528</v>
      </c>
      <c r="F193" s="155" t="s">
        <v>7529</v>
      </c>
      <c r="G193" s="155">
        <v>4</v>
      </c>
      <c r="H193" s="155" t="s">
        <v>7530</v>
      </c>
      <c r="I193" s="155" t="s">
        <v>7531</v>
      </c>
      <c r="J193" s="155" t="s">
        <v>7532</v>
      </c>
      <c r="K193" s="155" t="s">
        <v>7533</v>
      </c>
      <c r="L193" s="154"/>
      <c r="M193" s="154"/>
    </row>
    <row r="194" spans="1:82" x14ac:dyDescent="0.25">
      <c r="B194" s="144" t="s">
        <v>8179</v>
      </c>
      <c r="C194" s="156">
        <v>2020</v>
      </c>
      <c r="D194" s="155">
        <v>76</v>
      </c>
      <c r="E194" s="155" t="s">
        <v>7534</v>
      </c>
      <c r="F194" s="155">
        <v>7</v>
      </c>
      <c r="G194" s="155">
        <v>73</v>
      </c>
      <c r="H194" s="155">
        <v>165</v>
      </c>
      <c r="I194" s="155" t="s">
        <v>7535</v>
      </c>
      <c r="J194" s="155" t="s">
        <v>7536</v>
      </c>
      <c r="K194" s="155">
        <v>2</v>
      </c>
      <c r="L194" s="154"/>
      <c r="M194" s="154"/>
    </row>
    <row r="195" spans="1:82" x14ac:dyDescent="0.25">
      <c r="B195" s="144"/>
      <c r="C195" s="156">
        <v>2021</v>
      </c>
      <c r="D195" s="155" t="s">
        <v>7537</v>
      </c>
      <c r="E195" s="155" t="s">
        <v>7538</v>
      </c>
      <c r="F195" s="155" t="s">
        <v>7539</v>
      </c>
      <c r="G195" s="155" t="s">
        <v>7540</v>
      </c>
      <c r="H195" s="155" t="s">
        <v>7541</v>
      </c>
      <c r="I195" s="155">
        <v>2</v>
      </c>
      <c r="J195" s="155" t="s">
        <v>7542</v>
      </c>
      <c r="K195" s="155" t="s">
        <v>7543</v>
      </c>
      <c r="L195" s="154"/>
      <c r="M195" s="154"/>
    </row>
    <row r="196" spans="1:82" x14ac:dyDescent="0.25">
      <c r="B196" s="144" t="s">
        <v>8130</v>
      </c>
      <c r="C196" s="156">
        <v>2018</v>
      </c>
      <c r="D196" s="155" t="s">
        <v>7544</v>
      </c>
      <c r="E196" s="155" t="s">
        <v>7545</v>
      </c>
      <c r="F196" s="155" t="s">
        <v>7546</v>
      </c>
      <c r="G196" s="155">
        <v>5250</v>
      </c>
      <c r="H196" s="155" t="s">
        <v>7547</v>
      </c>
      <c r="I196" s="155" t="s">
        <v>7548</v>
      </c>
      <c r="J196" s="155">
        <v>540</v>
      </c>
      <c r="K196" s="155">
        <v>40</v>
      </c>
      <c r="L196" s="154"/>
      <c r="M196" s="154"/>
    </row>
    <row r="197" spans="1:82" x14ac:dyDescent="0.25">
      <c r="B197" s="144" t="s">
        <v>8131</v>
      </c>
      <c r="C197" s="156">
        <v>2019</v>
      </c>
      <c r="D197" s="155" t="s">
        <v>7549</v>
      </c>
      <c r="E197" s="155" t="s">
        <v>7550</v>
      </c>
      <c r="F197" s="155" t="s">
        <v>7551</v>
      </c>
      <c r="G197" s="155">
        <v>30</v>
      </c>
      <c r="H197" s="155" t="s">
        <v>7552</v>
      </c>
      <c r="I197" s="155" t="s">
        <v>7553</v>
      </c>
      <c r="J197" s="155" t="s">
        <v>7554</v>
      </c>
      <c r="K197" s="155" t="s">
        <v>7555</v>
      </c>
      <c r="L197" s="154"/>
      <c r="M197" s="154"/>
    </row>
    <row r="198" spans="1:82" x14ac:dyDescent="0.25">
      <c r="B198" s="144"/>
      <c r="C198" s="156">
        <v>2020</v>
      </c>
      <c r="D198" s="155" t="s">
        <v>7556</v>
      </c>
      <c r="E198" s="155" t="s">
        <v>7557</v>
      </c>
      <c r="F198" s="155" t="s">
        <v>7558</v>
      </c>
      <c r="G198" s="155" t="s">
        <v>7559</v>
      </c>
      <c r="H198" s="155" t="s">
        <v>7560</v>
      </c>
      <c r="I198" s="155" t="s">
        <v>7561</v>
      </c>
      <c r="J198" s="155" t="s">
        <v>7562</v>
      </c>
      <c r="K198" s="155" t="s">
        <v>7563</v>
      </c>
      <c r="L198" s="154"/>
      <c r="M198" s="154"/>
    </row>
    <row r="199" spans="1:82" x14ac:dyDescent="0.25">
      <c r="B199" s="144"/>
      <c r="C199" s="150">
        <v>2021</v>
      </c>
      <c r="D199" s="155">
        <v>56</v>
      </c>
      <c r="E199" s="155" t="s">
        <v>7564</v>
      </c>
      <c r="F199" s="155" t="s">
        <v>7565</v>
      </c>
      <c r="G199" s="155">
        <v>33</v>
      </c>
      <c r="H199" s="155" t="s">
        <v>7566</v>
      </c>
      <c r="I199" s="155" t="s">
        <v>7567</v>
      </c>
      <c r="J199" s="155" t="s">
        <v>7568</v>
      </c>
      <c r="K199" s="155" t="s">
        <v>7569</v>
      </c>
      <c r="L199" s="154"/>
      <c r="M199" s="154"/>
    </row>
    <row r="200" spans="1:82" s="2" customFormat="1" x14ac:dyDescent="0.25">
      <c r="A200" s="154"/>
      <c r="B200" s="144"/>
      <c r="C200" s="150">
        <v>2022</v>
      </c>
      <c r="D200" s="155" t="s">
        <v>7570</v>
      </c>
      <c r="E200" s="155" t="s">
        <v>7571</v>
      </c>
      <c r="F200" s="155" t="s">
        <v>7572</v>
      </c>
      <c r="G200" s="155">
        <v>17</v>
      </c>
      <c r="H200" s="155" t="s">
        <v>7573</v>
      </c>
      <c r="I200" s="155" t="s">
        <v>7574</v>
      </c>
      <c r="J200" s="155" t="s">
        <v>7575</v>
      </c>
      <c r="K200" s="155" t="s">
        <v>7576</v>
      </c>
      <c r="L200" s="154"/>
      <c r="M200" s="154"/>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row>
    <row r="201" spans="1:82" x14ac:dyDescent="0.25">
      <c r="B201" s="151" t="s">
        <v>8082</v>
      </c>
      <c r="C201" s="152">
        <v>2018</v>
      </c>
      <c r="D201" s="153">
        <f t="shared" ref="D201:K201" si="19">SUM(D163,D166,D172,D173,D175,D179,D184,D188,D192,D196)</f>
        <v>28975</v>
      </c>
      <c r="E201" s="153">
        <f t="shared" si="19"/>
        <v>0</v>
      </c>
      <c r="F201" s="153">
        <f t="shared" si="19"/>
        <v>641</v>
      </c>
      <c r="G201" s="153">
        <f t="shared" si="19"/>
        <v>21766</v>
      </c>
      <c r="H201" s="153">
        <f t="shared" si="19"/>
        <v>248</v>
      </c>
      <c r="I201" s="153">
        <f t="shared" si="19"/>
        <v>0</v>
      </c>
      <c r="J201" s="153">
        <f t="shared" si="19"/>
        <v>23518</v>
      </c>
      <c r="K201" s="153">
        <f t="shared" si="19"/>
        <v>72269</v>
      </c>
      <c r="L201" s="154"/>
      <c r="M201" s="154"/>
    </row>
    <row r="202" spans="1:82" x14ac:dyDescent="0.25">
      <c r="B202" s="151" t="s">
        <v>8082</v>
      </c>
      <c r="C202" s="152">
        <v>2019</v>
      </c>
      <c r="D202" s="153">
        <f t="shared" ref="D202:K202" si="20">SUM(D164,D170,D176,D180,D185,D189,D193,D197)</f>
        <v>22557</v>
      </c>
      <c r="E202" s="153">
        <f t="shared" si="20"/>
        <v>0</v>
      </c>
      <c r="F202" s="153">
        <f t="shared" si="20"/>
        <v>0</v>
      </c>
      <c r="G202" s="153">
        <f t="shared" si="20"/>
        <v>15519</v>
      </c>
      <c r="H202" s="153">
        <f t="shared" si="20"/>
        <v>0</v>
      </c>
      <c r="I202" s="153">
        <f t="shared" si="20"/>
        <v>0</v>
      </c>
      <c r="J202" s="153">
        <f t="shared" si="20"/>
        <v>51816</v>
      </c>
      <c r="K202" s="153">
        <f t="shared" si="20"/>
        <v>0</v>
      </c>
      <c r="L202" s="154"/>
      <c r="M202" s="154"/>
    </row>
    <row r="203" spans="1:82" x14ac:dyDescent="0.25">
      <c r="B203" s="151" t="s">
        <v>8082</v>
      </c>
      <c r="C203" s="152">
        <v>2020</v>
      </c>
      <c r="D203" s="153">
        <f t="shared" ref="D203:K203" si="21">SUM(D165,D167,D177,D181,D186,D190,D194,D198)</f>
        <v>176</v>
      </c>
      <c r="E203" s="153">
        <f t="shared" si="21"/>
        <v>0</v>
      </c>
      <c r="F203" s="153">
        <f t="shared" si="21"/>
        <v>27</v>
      </c>
      <c r="G203" s="153">
        <f t="shared" si="21"/>
        <v>128965</v>
      </c>
      <c r="H203" s="153">
        <f t="shared" si="21"/>
        <v>165</v>
      </c>
      <c r="I203" s="153">
        <f t="shared" si="21"/>
        <v>0</v>
      </c>
      <c r="J203" s="153">
        <f t="shared" si="21"/>
        <v>3058</v>
      </c>
      <c r="K203" s="153">
        <f t="shared" si="21"/>
        <v>2</v>
      </c>
      <c r="L203" s="154"/>
      <c r="M203" s="154"/>
    </row>
    <row r="204" spans="1:82" x14ac:dyDescent="0.25">
      <c r="B204" s="151" t="s">
        <v>8082</v>
      </c>
      <c r="C204" s="152">
        <v>2021</v>
      </c>
      <c r="D204" s="153">
        <f t="shared" ref="D204:K204" si="22">SUM(D168,D171,D178,D182,D187,D195,D199)</f>
        <v>1022</v>
      </c>
      <c r="E204" s="153">
        <f t="shared" si="22"/>
        <v>0</v>
      </c>
      <c r="F204" s="153">
        <f t="shared" si="22"/>
        <v>5</v>
      </c>
      <c r="G204" s="153">
        <f t="shared" si="22"/>
        <v>2412</v>
      </c>
      <c r="H204" s="153">
        <f t="shared" si="22"/>
        <v>0</v>
      </c>
      <c r="I204" s="153">
        <f t="shared" si="22"/>
        <v>2</v>
      </c>
      <c r="J204" s="153">
        <f t="shared" si="22"/>
        <v>1296</v>
      </c>
      <c r="K204" s="153">
        <f t="shared" si="22"/>
        <v>1</v>
      </c>
      <c r="L204" s="154"/>
      <c r="M204" s="154"/>
    </row>
    <row r="205" spans="1:82" s="154" customFormat="1" ht="13.8" thickBot="1" x14ac:dyDescent="0.3">
      <c r="B205" s="151" t="s">
        <v>8082</v>
      </c>
      <c r="C205" s="152">
        <v>2022</v>
      </c>
      <c r="D205" s="153">
        <f>SUM(D169,D174,D183,D191,D200)</f>
        <v>5</v>
      </c>
      <c r="E205" s="153">
        <f t="shared" ref="E205:K205" si="23">SUM(E169,E174,E183,E191,E200)</f>
        <v>0</v>
      </c>
      <c r="F205" s="153">
        <f t="shared" si="23"/>
        <v>0</v>
      </c>
      <c r="G205" s="153">
        <f>SUM(G169,G174,G183,G191,G200)</f>
        <v>16191</v>
      </c>
      <c r="H205" s="153">
        <f t="shared" si="23"/>
        <v>0</v>
      </c>
      <c r="I205" s="153">
        <f t="shared" si="23"/>
        <v>0</v>
      </c>
      <c r="J205" s="153">
        <f t="shared" si="23"/>
        <v>3082</v>
      </c>
      <c r="K205" s="153">
        <f t="shared" si="23"/>
        <v>0</v>
      </c>
    </row>
    <row r="206" spans="1:82" ht="23.1" customHeight="1" x14ac:dyDescent="0.25">
      <c r="B206" s="160" t="s">
        <v>8132</v>
      </c>
      <c r="C206" s="158"/>
      <c r="D206" s="159"/>
      <c r="E206" s="159"/>
      <c r="F206" s="159"/>
      <c r="G206" s="159"/>
      <c r="H206" s="159"/>
      <c r="I206" s="159"/>
      <c r="J206" s="159"/>
      <c r="K206" s="159"/>
      <c r="L206" s="154"/>
      <c r="M206" s="154"/>
    </row>
    <row r="207" spans="1:82" ht="30" customHeight="1" x14ac:dyDescent="0.25">
      <c r="B207" s="162" t="s">
        <v>8133</v>
      </c>
      <c r="C207" s="154"/>
      <c r="D207" s="166"/>
      <c r="E207" s="166"/>
      <c r="F207" s="166"/>
      <c r="G207" s="166"/>
      <c r="H207" s="166"/>
      <c r="I207" s="166"/>
      <c r="J207" s="166"/>
      <c r="K207" s="166"/>
      <c r="L207" s="154"/>
      <c r="M207" s="154"/>
    </row>
    <row r="208" spans="1:82" x14ac:dyDescent="0.25">
      <c r="B208" s="144" t="s">
        <v>8134</v>
      </c>
      <c r="C208" s="156">
        <v>2018</v>
      </c>
      <c r="D208" s="155" t="s">
        <v>7577</v>
      </c>
      <c r="E208" s="155" t="s">
        <v>7578</v>
      </c>
      <c r="F208" s="155" t="s">
        <v>7579</v>
      </c>
      <c r="G208" s="155" t="s">
        <v>7580</v>
      </c>
      <c r="H208" s="155" t="s">
        <v>7581</v>
      </c>
      <c r="I208" s="155" t="s">
        <v>7582</v>
      </c>
      <c r="J208" s="155">
        <v>3</v>
      </c>
      <c r="K208" s="155" t="s">
        <v>7583</v>
      </c>
      <c r="L208" s="154"/>
      <c r="M208" s="154"/>
    </row>
    <row r="209" spans="1:82" x14ac:dyDescent="0.25">
      <c r="B209" s="144"/>
      <c r="C209" s="156">
        <v>2019</v>
      </c>
      <c r="D209" s="155" t="s">
        <v>7584</v>
      </c>
      <c r="E209" s="155" t="s">
        <v>7585</v>
      </c>
      <c r="F209" s="155" t="s">
        <v>7586</v>
      </c>
      <c r="G209" s="155" t="s">
        <v>7587</v>
      </c>
      <c r="H209" s="155" t="s">
        <v>7588</v>
      </c>
      <c r="I209" s="155" t="s">
        <v>7589</v>
      </c>
      <c r="J209" s="155">
        <v>4</v>
      </c>
      <c r="K209" s="155" t="s">
        <v>7590</v>
      </c>
      <c r="L209" s="154"/>
      <c r="M209" s="154"/>
    </row>
    <row r="210" spans="1:82" x14ac:dyDescent="0.25">
      <c r="B210" s="144"/>
      <c r="C210" s="156">
        <v>2021</v>
      </c>
      <c r="D210" s="155" t="s">
        <v>7591</v>
      </c>
      <c r="E210" s="155" t="s">
        <v>7592</v>
      </c>
      <c r="F210" s="155" t="s">
        <v>7593</v>
      </c>
      <c r="G210" s="155">
        <v>4</v>
      </c>
      <c r="H210" s="155" t="s">
        <v>7594</v>
      </c>
      <c r="I210" s="155" t="s">
        <v>7595</v>
      </c>
      <c r="J210" s="155">
        <v>20</v>
      </c>
      <c r="K210" s="155" t="s">
        <v>7596</v>
      </c>
      <c r="L210" s="154"/>
      <c r="M210" s="154"/>
    </row>
    <row r="211" spans="1:82" x14ac:dyDescent="0.25">
      <c r="B211" s="144" t="s">
        <v>8180</v>
      </c>
      <c r="C211" s="156">
        <v>2022</v>
      </c>
      <c r="D211" s="155" t="s">
        <v>7597</v>
      </c>
      <c r="E211" s="155" t="s">
        <v>7598</v>
      </c>
      <c r="F211" s="155" t="s">
        <v>7599</v>
      </c>
      <c r="G211" s="155" t="s">
        <v>7600</v>
      </c>
      <c r="H211" s="155" t="s">
        <v>7601</v>
      </c>
      <c r="I211" s="155" t="s">
        <v>7602</v>
      </c>
      <c r="J211" s="155">
        <v>3</v>
      </c>
      <c r="K211" s="155" t="s">
        <v>7603</v>
      </c>
      <c r="L211" s="154"/>
      <c r="M211" s="154"/>
    </row>
    <row r="212" spans="1:82" x14ac:dyDescent="0.25">
      <c r="B212" s="144" t="s">
        <v>8138</v>
      </c>
      <c r="C212" s="156">
        <v>2018</v>
      </c>
      <c r="D212" s="155">
        <v>2</v>
      </c>
      <c r="E212" s="155" t="s">
        <v>7604</v>
      </c>
      <c r="F212" s="155" t="s">
        <v>7605</v>
      </c>
      <c r="G212" s="155" t="s">
        <v>7606</v>
      </c>
      <c r="H212" s="155" t="s">
        <v>7607</v>
      </c>
      <c r="I212" s="155" t="s">
        <v>7608</v>
      </c>
      <c r="J212" s="155">
        <v>6</v>
      </c>
      <c r="K212" s="155">
        <v>3</v>
      </c>
      <c r="L212" s="154"/>
      <c r="M212" s="154"/>
    </row>
    <row r="213" spans="1:82" s="2" customFormat="1" x14ac:dyDescent="0.25">
      <c r="A213" s="154"/>
      <c r="B213" s="144"/>
      <c r="C213" s="156">
        <v>2022</v>
      </c>
      <c r="D213" s="155">
        <v>2</v>
      </c>
      <c r="E213" s="155" t="s">
        <v>7609</v>
      </c>
      <c r="F213" s="155" t="s">
        <v>7610</v>
      </c>
      <c r="G213" s="155" t="s">
        <v>7611</v>
      </c>
      <c r="H213" s="155" t="s">
        <v>7612</v>
      </c>
      <c r="I213" s="155" t="s">
        <v>7613</v>
      </c>
      <c r="J213" s="155">
        <v>10</v>
      </c>
      <c r="K213" s="155" t="s">
        <v>7614</v>
      </c>
      <c r="L213" s="154"/>
      <c r="M213" s="154"/>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row>
    <row r="214" spans="1:82" x14ac:dyDescent="0.25">
      <c r="B214" s="144" t="s">
        <v>8139</v>
      </c>
      <c r="C214" s="156">
        <v>2018</v>
      </c>
      <c r="D214" s="155" t="s">
        <v>7615</v>
      </c>
      <c r="E214" s="155" t="s">
        <v>7616</v>
      </c>
      <c r="F214" s="155" t="s">
        <v>7617</v>
      </c>
      <c r="G214" s="155">
        <v>515</v>
      </c>
      <c r="H214" s="155" t="s">
        <v>7618</v>
      </c>
      <c r="I214" s="155" t="s">
        <v>7619</v>
      </c>
      <c r="J214" s="155" t="s">
        <v>7620</v>
      </c>
      <c r="K214" s="155" t="s">
        <v>7621</v>
      </c>
      <c r="L214" s="154"/>
      <c r="M214" s="154"/>
    </row>
    <row r="215" spans="1:82" x14ac:dyDescent="0.25">
      <c r="B215" s="144"/>
      <c r="C215" s="156">
        <v>2019</v>
      </c>
      <c r="D215" s="155" t="s">
        <v>7622</v>
      </c>
      <c r="E215" s="155" t="s">
        <v>7623</v>
      </c>
      <c r="F215" s="155" t="s">
        <v>7624</v>
      </c>
      <c r="G215" s="155">
        <v>112</v>
      </c>
      <c r="H215" s="155" t="s">
        <v>7625</v>
      </c>
      <c r="I215" s="155" t="s">
        <v>7626</v>
      </c>
      <c r="J215" s="155" t="s">
        <v>7627</v>
      </c>
      <c r="K215" s="155" t="s">
        <v>7628</v>
      </c>
      <c r="L215" s="154"/>
      <c r="M215" s="154"/>
    </row>
    <row r="216" spans="1:82" x14ac:dyDescent="0.25">
      <c r="B216" s="144"/>
      <c r="C216" s="156">
        <v>2020</v>
      </c>
      <c r="D216" s="155" t="s">
        <v>7629</v>
      </c>
      <c r="E216" s="155" t="s">
        <v>7630</v>
      </c>
      <c r="F216" s="155" t="s">
        <v>7631</v>
      </c>
      <c r="G216" s="155">
        <v>258</v>
      </c>
      <c r="H216" s="155" t="s">
        <v>7632</v>
      </c>
      <c r="I216" s="155" t="s">
        <v>7633</v>
      </c>
      <c r="J216" s="155">
        <v>40</v>
      </c>
      <c r="K216" s="155" t="s">
        <v>7634</v>
      </c>
      <c r="L216" s="154"/>
      <c r="M216" s="154"/>
    </row>
    <row r="217" spans="1:82" x14ac:dyDescent="0.25">
      <c r="B217" s="144"/>
      <c r="C217" s="156">
        <v>2021</v>
      </c>
      <c r="D217" s="155" t="s">
        <v>7635</v>
      </c>
      <c r="E217" s="155" t="s">
        <v>7636</v>
      </c>
      <c r="F217" s="155" t="s">
        <v>7637</v>
      </c>
      <c r="G217" s="155">
        <v>329</v>
      </c>
      <c r="H217" s="155" t="s">
        <v>7638</v>
      </c>
      <c r="I217" s="155" t="s">
        <v>7639</v>
      </c>
      <c r="J217" s="155" t="s">
        <v>7640</v>
      </c>
      <c r="K217" s="155" t="s">
        <v>7641</v>
      </c>
      <c r="L217" s="154"/>
      <c r="M217" s="154"/>
    </row>
    <row r="218" spans="1:82" s="2" customFormat="1" x14ac:dyDescent="0.25">
      <c r="A218" s="154"/>
      <c r="B218" s="144"/>
      <c r="C218" s="156">
        <v>2022</v>
      </c>
      <c r="D218" s="155" t="s">
        <v>7642</v>
      </c>
      <c r="E218" s="155" t="s">
        <v>7643</v>
      </c>
      <c r="F218" s="155" t="s">
        <v>7644</v>
      </c>
      <c r="G218" s="155">
        <v>629</v>
      </c>
      <c r="H218" s="155" t="s">
        <v>7645</v>
      </c>
      <c r="I218" s="155" t="s">
        <v>7646</v>
      </c>
      <c r="J218" s="155">
        <v>6</v>
      </c>
      <c r="K218" s="155" t="s">
        <v>7647</v>
      </c>
      <c r="L218" s="154"/>
      <c r="M218" s="154"/>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row>
    <row r="219" spans="1:82" x14ac:dyDescent="0.25">
      <c r="B219" s="144" t="s">
        <v>8140</v>
      </c>
      <c r="C219" s="156">
        <v>2019</v>
      </c>
      <c r="D219" s="155" t="s">
        <v>7648</v>
      </c>
      <c r="E219" s="155">
        <v>1937</v>
      </c>
      <c r="F219" s="155" t="s">
        <v>7649</v>
      </c>
      <c r="G219" s="155" t="s">
        <v>7650</v>
      </c>
      <c r="H219" s="155" t="s">
        <v>7651</v>
      </c>
      <c r="I219" s="155" t="s">
        <v>7652</v>
      </c>
      <c r="J219" s="155" t="s">
        <v>7653</v>
      </c>
      <c r="K219" s="155" t="s">
        <v>7654</v>
      </c>
      <c r="L219" s="154"/>
      <c r="M219" s="154"/>
    </row>
    <row r="220" spans="1:82" x14ac:dyDescent="0.25">
      <c r="B220" s="144"/>
      <c r="C220" s="156">
        <v>2020</v>
      </c>
      <c r="D220" s="155" t="s">
        <v>7655</v>
      </c>
      <c r="E220" s="155" t="s">
        <v>7656</v>
      </c>
      <c r="F220" s="155" t="s">
        <v>7657</v>
      </c>
      <c r="G220" s="155">
        <v>1</v>
      </c>
      <c r="H220" s="155" t="s">
        <v>7658</v>
      </c>
      <c r="I220" s="155" t="s">
        <v>7659</v>
      </c>
      <c r="J220" s="155">
        <v>4</v>
      </c>
      <c r="K220" s="155" t="s">
        <v>7660</v>
      </c>
      <c r="L220" s="154"/>
      <c r="M220" s="154"/>
    </row>
    <row r="221" spans="1:82" x14ac:dyDescent="0.25">
      <c r="B221" s="144"/>
      <c r="C221" s="156">
        <v>2021</v>
      </c>
      <c r="D221" s="155" t="s">
        <v>7661</v>
      </c>
      <c r="E221" s="155" t="s">
        <v>7662</v>
      </c>
      <c r="F221" s="155" t="s">
        <v>7663</v>
      </c>
      <c r="G221" s="155" t="s">
        <v>7664</v>
      </c>
      <c r="H221" s="155" t="s">
        <v>7665</v>
      </c>
      <c r="I221" s="155" t="s">
        <v>7666</v>
      </c>
      <c r="J221" s="155">
        <v>3</v>
      </c>
      <c r="K221" s="155" t="s">
        <v>7667</v>
      </c>
      <c r="L221" s="154"/>
      <c r="M221" s="154"/>
    </row>
    <row r="222" spans="1:82" x14ac:dyDescent="0.25">
      <c r="B222" s="144" t="s">
        <v>8141</v>
      </c>
      <c r="C222" s="156">
        <v>2018</v>
      </c>
      <c r="D222" s="155">
        <v>18399</v>
      </c>
      <c r="E222" s="155" t="s">
        <v>7668</v>
      </c>
      <c r="F222" s="155" t="s">
        <v>7669</v>
      </c>
      <c r="G222" s="155">
        <v>469</v>
      </c>
      <c r="H222" s="155" t="s">
        <v>7670</v>
      </c>
      <c r="I222" s="155" t="s">
        <v>7671</v>
      </c>
      <c r="J222" s="155">
        <v>9079</v>
      </c>
      <c r="K222" s="155">
        <v>23</v>
      </c>
      <c r="L222" s="154"/>
      <c r="M222" s="154"/>
    </row>
    <row r="223" spans="1:82" x14ac:dyDescent="0.25">
      <c r="B223" s="144"/>
      <c r="C223" s="156">
        <v>2019</v>
      </c>
      <c r="D223" s="155">
        <v>3222</v>
      </c>
      <c r="E223" s="155" t="s">
        <v>7672</v>
      </c>
      <c r="F223" s="155" t="s">
        <v>7673</v>
      </c>
      <c r="G223" s="155">
        <v>174</v>
      </c>
      <c r="H223" s="155">
        <v>25</v>
      </c>
      <c r="I223" s="155" t="s">
        <v>7674</v>
      </c>
      <c r="J223" s="155">
        <v>200</v>
      </c>
      <c r="K223" s="155">
        <v>1847</v>
      </c>
      <c r="L223" s="154"/>
      <c r="M223" s="154"/>
    </row>
    <row r="224" spans="1:82" x14ac:dyDescent="0.25">
      <c r="B224" s="144"/>
      <c r="C224" s="156">
        <v>2020</v>
      </c>
      <c r="D224" s="155">
        <v>3520</v>
      </c>
      <c r="E224" s="155" t="s">
        <v>7675</v>
      </c>
      <c r="F224" s="155" t="s">
        <v>7676</v>
      </c>
      <c r="G224" s="155">
        <v>722</v>
      </c>
      <c r="H224" s="155">
        <v>165</v>
      </c>
      <c r="I224" s="155" t="s">
        <v>7677</v>
      </c>
      <c r="J224" s="155">
        <v>149</v>
      </c>
      <c r="K224" s="155">
        <v>1350</v>
      </c>
      <c r="L224" s="154"/>
      <c r="M224" s="154"/>
    </row>
    <row r="225" spans="1:82" x14ac:dyDescent="0.25">
      <c r="B225" s="144"/>
      <c r="C225" s="156">
        <v>2021</v>
      </c>
      <c r="D225" s="155">
        <v>1015</v>
      </c>
      <c r="E225" s="155" t="s">
        <v>7678</v>
      </c>
      <c r="F225" s="155" t="s">
        <v>7679</v>
      </c>
      <c r="G225" s="155">
        <v>484</v>
      </c>
      <c r="H225" s="155">
        <v>147</v>
      </c>
      <c r="I225" s="155" t="s">
        <v>7680</v>
      </c>
      <c r="J225" s="155">
        <v>2329</v>
      </c>
      <c r="K225" s="155">
        <v>996</v>
      </c>
      <c r="L225" s="154"/>
      <c r="M225" s="154"/>
    </row>
    <row r="226" spans="1:82" s="2" customFormat="1" x14ac:dyDescent="0.25">
      <c r="A226" s="154"/>
      <c r="B226" s="144"/>
      <c r="C226" s="156">
        <v>2022</v>
      </c>
      <c r="D226" s="155">
        <v>360</v>
      </c>
      <c r="E226" s="155" t="s">
        <v>7681</v>
      </c>
      <c r="F226" s="155" t="s">
        <v>7682</v>
      </c>
      <c r="G226" s="155">
        <v>777</v>
      </c>
      <c r="H226" s="155">
        <v>8</v>
      </c>
      <c r="I226" s="155" t="s">
        <v>7683</v>
      </c>
      <c r="J226" s="155">
        <v>22302</v>
      </c>
      <c r="K226" s="155">
        <v>138</v>
      </c>
      <c r="L226" s="154"/>
      <c r="M226" s="154"/>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row>
    <row r="227" spans="1:82" x14ac:dyDescent="0.25">
      <c r="B227" s="151" t="s">
        <v>8082</v>
      </c>
      <c r="C227" s="167">
        <v>2018</v>
      </c>
      <c r="D227" s="168">
        <f t="shared" ref="D227:K227" si="24">SUM(D208,D212,D214,D222)</f>
        <v>18401</v>
      </c>
      <c r="E227" s="168">
        <f t="shared" si="24"/>
        <v>0</v>
      </c>
      <c r="F227" s="168">
        <f t="shared" si="24"/>
        <v>0</v>
      </c>
      <c r="G227" s="168">
        <f t="shared" si="24"/>
        <v>984</v>
      </c>
      <c r="H227" s="168">
        <f t="shared" si="24"/>
        <v>0</v>
      </c>
      <c r="I227" s="168">
        <f t="shared" si="24"/>
        <v>0</v>
      </c>
      <c r="J227" s="168">
        <f t="shared" si="24"/>
        <v>9088</v>
      </c>
      <c r="K227" s="168">
        <f t="shared" si="24"/>
        <v>26</v>
      </c>
      <c r="L227" s="154"/>
      <c r="M227" s="154"/>
    </row>
    <row r="228" spans="1:82" x14ac:dyDescent="0.25">
      <c r="B228" s="151" t="s">
        <v>8082</v>
      </c>
      <c r="C228" s="167">
        <v>2019</v>
      </c>
      <c r="D228" s="168">
        <f t="shared" ref="D228:K228" si="25">SUM(D209,D215,D219,D223)</f>
        <v>3222</v>
      </c>
      <c r="E228" s="168">
        <f t="shared" si="25"/>
        <v>1937</v>
      </c>
      <c r="F228" s="168">
        <f t="shared" si="25"/>
        <v>0</v>
      </c>
      <c r="G228" s="168">
        <f t="shared" si="25"/>
        <v>286</v>
      </c>
      <c r="H228" s="168">
        <f t="shared" si="25"/>
        <v>25</v>
      </c>
      <c r="I228" s="168">
        <f t="shared" si="25"/>
        <v>0</v>
      </c>
      <c r="J228" s="168">
        <f t="shared" si="25"/>
        <v>204</v>
      </c>
      <c r="K228" s="168">
        <f t="shared" si="25"/>
        <v>1847</v>
      </c>
      <c r="L228" s="154"/>
      <c r="M228" s="154"/>
    </row>
    <row r="229" spans="1:82" x14ac:dyDescent="0.25">
      <c r="B229" s="151" t="s">
        <v>8082</v>
      </c>
      <c r="C229" s="167">
        <v>2020</v>
      </c>
      <c r="D229" s="168">
        <f t="shared" ref="D229:K229" si="26">SUM(D216,D220,D224)</f>
        <v>3520</v>
      </c>
      <c r="E229" s="168">
        <f t="shared" si="26"/>
        <v>0</v>
      </c>
      <c r="F229" s="168">
        <f t="shared" si="26"/>
        <v>0</v>
      </c>
      <c r="G229" s="168">
        <f t="shared" si="26"/>
        <v>981</v>
      </c>
      <c r="H229" s="168">
        <f t="shared" si="26"/>
        <v>165</v>
      </c>
      <c r="I229" s="168">
        <f t="shared" si="26"/>
        <v>0</v>
      </c>
      <c r="J229" s="168">
        <f t="shared" si="26"/>
        <v>193</v>
      </c>
      <c r="K229" s="168">
        <f t="shared" si="26"/>
        <v>1350</v>
      </c>
      <c r="L229" s="154"/>
      <c r="M229" s="154"/>
    </row>
    <row r="230" spans="1:82" x14ac:dyDescent="0.25">
      <c r="B230" s="151" t="s">
        <v>8082</v>
      </c>
      <c r="C230" s="152">
        <v>2021</v>
      </c>
      <c r="D230" s="153">
        <f>SUM(D210,D217,D221,D225)</f>
        <v>1015</v>
      </c>
      <c r="E230" s="153">
        <f t="shared" ref="E230:K230" si="27">SUM(E210,E217,E221,E225)</f>
        <v>0</v>
      </c>
      <c r="F230" s="153">
        <f t="shared" si="27"/>
        <v>0</v>
      </c>
      <c r="G230" s="153">
        <f t="shared" si="27"/>
        <v>817</v>
      </c>
      <c r="H230" s="153">
        <f t="shared" si="27"/>
        <v>147</v>
      </c>
      <c r="I230" s="153">
        <f t="shared" si="27"/>
        <v>0</v>
      </c>
      <c r="J230" s="153">
        <f t="shared" si="27"/>
        <v>2352</v>
      </c>
      <c r="K230" s="153">
        <f t="shared" si="27"/>
        <v>996</v>
      </c>
      <c r="L230" s="154"/>
      <c r="M230" s="154"/>
    </row>
    <row r="231" spans="1:82" s="2" customFormat="1" ht="13.8" thickBot="1" x14ac:dyDescent="0.3">
      <c r="A231" s="154"/>
      <c r="B231" s="151" t="s">
        <v>8082</v>
      </c>
      <c r="C231" s="152">
        <v>2022</v>
      </c>
      <c r="D231" s="153">
        <f>SUM(D211,D213,D218,D226)</f>
        <v>362</v>
      </c>
      <c r="E231" s="153">
        <f t="shared" ref="E231:K231" si="28">SUM(E211,E213,E218,E226)</f>
        <v>0</v>
      </c>
      <c r="F231" s="153">
        <f t="shared" si="28"/>
        <v>0</v>
      </c>
      <c r="G231" s="153">
        <f t="shared" si="28"/>
        <v>1406</v>
      </c>
      <c r="H231" s="153">
        <f t="shared" si="28"/>
        <v>8</v>
      </c>
      <c r="I231" s="153">
        <f t="shared" si="28"/>
        <v>0</v>
      </c>
      <c r="J231" s="153">
        <f t="shared" si="28"/>
        <v>22321</v>
      </c>
      <c r="K231" s="153">
        <f t="shared" si="28"/>
        <v>138</v>
      </c>
      <c r="L231" s="154"/>
      <c r="M231" s="154"/>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row>
    <row r="232" spans="1:82" ht="28.5" customHeight="1" x14ac:dyDescent="0.25">
      <c r="B232" s="157" t="s">
        <v>8142</v>
      </c>
      <c r="C232" s="158"/>
      <c r="D232" s="159"/>
      <c r="E232" s="159"/>
      <c r="F232" s="159"/>
      <c r="G232" s="159"/>
      <c r="H232" s="159"/>
      <c r="I232" s="159"/>
      <c r="J232" s="159"/>
      <c r="K232" s="159"/>
      <c r="L232" s="154"/>
      <c r="M232" s="154"/>
    </row>
    <row r="233" spans="1:82" x14ac:dyDescent="0.25">
      <c r="B233" s="144" t="s">
        <v>8143</v>
      </c>
      <c r="C233" s="156">
        <v>2018</v>
      </c>
      <c r="D233" s="155">
        <v>1</v>
      </c>
      <c r="E233" s="155" t="s">
        <v>7684</v>
      </c>
      <c r="F233" s="155">
        <v>1</v>
      </c>
      <c r="G233" s="155">
        <v>2</v>
      </c>
      <c r="H233" s="155" t="s">
        <v>7685</v>
      </c>
      <c r="I233" s="155" t="s">
        <v>7686</v>
      </c>
      <c r="J233" s="155">
        <v>2</v>
      </c>
      <c r="K233" s="155">
        <v>12</v>
      </c>
      <c r="L233" s="154"/>
      <c r="M233" s="154"/>
    </row>
    <row r="234" spans="1:82" x14ac:dyDescent="0.25">
      <c r="B234" s="144"/>
      <c r="C234" s="156">
        <v>2019</v>
      </c>
      <c r="D234" s="155">
        <v>2</v>
      </c>
      <c r="E234" s="155" t="s">
        <v>7687</v>
      </c>
      <c r="F234" s="155" t="s">
        <v>7688</v>
      </c>
      <c r="G234" s="155">
        <v>2</v>
      </c>
      <c r="H234" s="155" t="s">
        <v>7689</v>
      </c>
      <c r="I234" s="155" t="s">
        <v>7690</v>
      </c>
      <c r="J234" s="155">
        <v>5</v>
      </c>
      <c r="K234" s="155">
        <v>3</v>
      </c>
      <c r="L234" s="154"/>
      <c r="M234" s="154"/>
    </row>
    <row r="235" spans="1:82" x14ac:dyDescent="0.25">
      <c r="B235" s="144"/>
      <c r="C235" s="156">
        <v>2020</v>
      </c>
      <c r="D235" s="155">
        <v>14</v>
      </c>
      <c r="E235" s="155" t="s">
        <v>7691</v>
      </c>
      <c r="F235" s="155" t="s">
        <v>7692</v>
      </c>
      <c r="G235" s="155">
        <v>11</v>
      </c>
      <c r="H235" s="155" t="s">
        <v>7693</v>
      </c>
      <c r="I235" s="155" t="s">
        <v>7694</v>
      </c>
      <c r="J235" s="155">
        <v>5</v>
      </c>
      <c r="K235" s="155">
        <v>23</v>
      </c>
      <c r="L235" s="154"/>
      <c r="M235" s="154"/>
    </row>
    <row r="236" spans="1:82" x14ac:dyDescent="0.25">
      <c r="B236" s="144"/>
      <c r="C236" s="156">
        <v>2021</v>
      </c>
      <c r="D236" s="155">
        <v>9</v>
      </c>
      <c r="E236" s="155" t="s">
        <v>7695</v>
      </c>
      <c r="F236" s="155">
        <v>1</v>
      </c>
      <c r="G236" s="155">
        <v>10</v>
      </c>
      <c r="H236" s="155" t="s">
        <v>7696</v>
      </c>
      <c r="I236" s="155" t="s">
        <v>7697</v>
      </c>
      <c r="J236" s="155">
        <v>6</v>
      </c>
      <c r="K236" s="155">
        <v>9</v>
      </c>
      <c r="L236" s="154"/>
      <c r="M236" s="154"/>
    </row>
    <row r="237" spans="1:82" s="2" customFormat="1" x14ac:dyDescent="0.25">
      <c r="A237" s="154"/>
      <c r="B237" s="144"/>
      <c r="C237" s="156">
        <v>2022</v>
      </c>
      <c r="D237" s="155" t="s">
        <v>7698</v>
      </c>
      <c r="E237" s="155" t="s">
        <v>7699</v>
      </c>
      <c r="F237" s="155">
        <v>2</v>
      </c>
      <c r="G237" s="155" t="s">
        <v>7700</v>
      </c>
      <c r="H237" s="155" t="s">
        <v>7701</v>
      </c>
      <c r="I237" s="155" t="s">
        <v>7702</v>
      </c>
      <c r="J237" s="155" t="s">
        <v>7703</v>
      </c>
      <c r="K237" s="155" t="s">
        <v>7704</v>
      </c>
      <c r="L237" s="154"/>
      <c r="M237" s="154"/>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row>
    <row r="238" spans="1:82" x14ac:dyDescent="0.25">
      <c r="B238" s="144" t="s">
        <v>8144</v>
      </c>
      <c r="C238" s="156">
        <v>2020</v>
      </c>
      <c r="D238" s="155">
        <v>1948</v>
      </c>
      <c r="E238" s="155" t="s">
        <v>7705</v>
      </c>
      <c r="F238" s="155">
        <v>406</v>
      </c>
      <c r="G238" s="155">
        <v>3935</v>
      </c>
      <c r="H238" s="155" t="s">
        <v>7706</v>
      </c>
      <c r="I238" s="155" t="s">
        <v>7707</v>
      </c>
      <c r="J238" s="155" t="s">
        <v>7708</v>
      </c>
      <c r="K238" s="155">
        <v>580</v>
      </c>
      <c r="L238" s="154"/>
      <c r="M238" s="154"/>
    </row>
    <row r="239" spans="1:82" x14ac:dyDescent="0.25">
      <c r="B239" s="144"/>
      <c r="C239" s="156">
        <v>2021</v>
      </c>
      <c r="D239" s="155">
        <v>11059</v>
      </c>
      <c r="E239" s="155" t="s">
        <v>7709</v>
      </c>
      <c r="F239" s="155">
        <v>45</v>
      </c>
      <c r="G239" s="155">
        <v>2229</v>
      </c>
      <c r="H239" s="155">
        <v>5445</v>
      </c>
      <c r="I239" s="155" t="s">
        <v>7710</v>
      </c>
      <c r="J239" s="155">
        <v>1133</v>
      </c>
      <c r="K239" s="155">
        <v>1495</v>
      </c>
      <c r="L239" s="154"/>
      <c r="M239" s="154"/>
    </row>
    <row r="240" spans="1:82" s="2" customFormat="1" x14ac:dyDescent="0.25">
      <c r="A240" s="154"/>
      <c r="B240" s="144"/>
      <c r="C240" s="156">
        <v>2022</v>
      </c>
      <c r="D240" s="155">
        <v>1252</v>
      </c>
      <c r="E240" s="155" t="s">
        <v>7711</v>
      </c>
      <c r="F240" s="155" t="s">
        <v>7712</v>
      </c>
      <c r="G240" s="155">
        <v>204</v>
      </c>
      <c r="H240" s="155">
        <v>1</v>
      </c>
      <c r="I240" s="155" t="s">
        <v>7713</v>
      </c>
      <c r="J240" s="155">
        <v>1</v>
      </c>
      <c r="K240" s="155">
        <v>392</v>
      </c>
      <c r="L240" s="154"/>
      <c r="M240" s="154"/>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row>
    <row r="241" spans="1:82" x14ac:dyDescent="0.25">
      <c r="B241" s="144" t="s">
        <v>8176</v>
      </c>
      <c r="C241" s="156">
        <v>2021</v>
      </c>
      <c r="D241" s="155" t="s">
        <v>7714</v>
      </c>
      <c r="E241" s="155" t="s">
        <v>7715</v>
      </c>
      <c r="F241" s="155" t="s">
        <v>7716</v>
      </c>
      <c r="G241" s="155" t="s">
        <v>7717</v>
      </c>
      <c r="H241" s="155" t="s">
        <v>7718</v>
      </c>
      <c r="I241" s="155" t="s">
        <v>7719</v>
      </c>
      <c r="J241" s="155" t="s">
        <v>7720</v>
      </c>
      <c r="K241" s="155">
        <v>30</v>
      </c>
      <c r="L241" s="154"/>
      <c r="M241" s="154"/>
    </row>
    <row r="242" spans="1:82" x14ac:dyDescent="0.25">
      <c r="B242" s="144" t="s">
        <v>8177</v>
      </c>
      <c r="C242" s="156">
        <v>2020</v>
      </c>
      <c r="D242" s="155">
        <v>3</v>
      </c>
      <c r="E242" s="155" t="s">
        <v>7721</v>
      </c>
      <c r="F242" s="155" t="s">
        <v>7722</v>
      </c>
      <c r="G242" s="155">
        <v>20</v>
      </c>
      <c r="H242" s="155" t="s">
        <v>7723</v>
      </c>
      <c r="I242" s="155" t="s">
        <v>7724</v>
      </c>
      <c r="J242" s="155" t="s">
        <v>7725</v>
      </c>
      <c r="K242" s="155">
        <v>32</v>
      </c>
      <c r="L242" s="154"/>
      <c r="M242" s="154"/>
    </row>
    <row r="243" spans="1:82" x14ac:dyDescent="0.25">
      <c r="B243" s="169" t="s">
        <v>8146</v>
      </c>
      <c r="C243" s="156">
        <v>2018</v>
      </c>
      <c r="D243" s="155">
        <v>305</v>
      </c>
      <c r="E243" s="155" t="s">
        <v>7726</v>
      </c>
      <c r="F243" s="155" t="s">
        <v>7727</v>
      </c>
      <c r="G243" s="155">
        <v>247</v>
      </c>
      <c r="H243" s="155" t="s">
        <v>7728</v>
      </c>
      <c r="I243" s="155" t="s">
        <v>7729</v>
      </c>
      <c r="J243" s="155" t="s">
        <v>7730</v>
      </c>
      <c r="K243" s="155">
        <v>904</v>
      </c>
      <c r="L243" s="154"/>
      <c r="M243" s="154"/>
    </row>
    <row r="244" spans="1:82" x14ac:dyDescent="0.25">
      <c r="B244" s="144"/>
      <c r="C244" s="156">
        <v>2019</v>
      </c>
      <c r="D244" s="155">
        <v>23</v>
      </c>
      <c r="E244" s="155" t="s">
        <v>7731</v>
      </c>
      <c r="F244" s="155" t="s">
        <v>7732</v>
      </c>
      <c r="G244" s="155">
        <v>80</v>
      </c>
      <c r="H244" s="155" t="s">
        <v>7733</v>
      </c>
      <c r="I244" s="155" t="s">
        <v>7734</v>
      </c>
      <c r="J244" s="155" t="s">
        <v>7735</v>
      </c>
      <c r="K244" s="155">
        <v>380</v>
      </c>
      <c r="L244" s="154"/>
      <c r="M244" s="154"/>
    </row>
    <row r="245" spans="1:82" x14ac:dyDescent="0.25">
      <c r="B245" s="144"/>
      <c r="C245" s="156">
        <v>2020</v>
      </c>
      <c r="D245" s="155">
        <v>20</v>
      </c>
      <c r="E245" s="155" t="s">
        <v>7736</v>
      </c>
      <c r="F245" s="155" t="s">
        <v>7737</v>
      </c>
      <c r="G245" s="155">
        <v>132</v>
      </c>
      <c r="H245" s="155" t="s">
        <v>7738</v>
      </c>
      <c r="I245" s="155" t="s">
        <v>7739</v>
      </c>
      <c r="J245" s="155" t="s">
        <v>7740</v>
      </c>
      <c r="K245" s="155">
        <v>462</v>
      </c>
      <c r="L245" s="154"/>
      <c r="M245" s="154"/>
    </row>
    <row r="246" spans="1:82" x14ac:dyDescent="0.25">
      <c r="B246" s="144"/>
      <c r="C246" s="156">
        <v>2021</v>
      </c>
      <c r="D246" s="155">
        <v>17</v>
      </c>
      <c r="E246" s="155" t="s">
        <v>7741</v>
      </c>
      <c r="F246" s="155" t="s">
        <v>7742</v>
      </c>
      <c r="G246" s="155">
        <v>128</v>
      </c>
      <c r="H246" s="155" t="s">
        <v>7743</v>
      </c>
      <c r="I246" s="155" t="s">
        <v>7744</v>
      </c>
      <c r="J246" s="155" t="s">
        <v>7745</v>
      </c>
      <c r="K246" s="155">
        <v>692</v>
      </c>
      <c r="L246" s="154"/>
      <c r="M246" s="154"/>
    </row>
    <row r="247" spans="1:82" s="2" customFormat="1" x14ac:dyDescent="0.25">
      <c r="A247" s="154"/>
      <c r="B247" s="144"/>
      <c r="C247" s="156">
        <v>2022</v>
      </c>
      <c r="D247" s="155">
        <v>83</v>
      </c>
      <c r="E247" s="155" t="s">
        <v>7746</v>
      </c>
      <c r="F247" s="155" t="s">
        <v>7747</v>
      </c>
      <c r="G247" s="155">
        <v>202</v>
      </c>
      <c r="H247" s="155" t="s">
        <v>7748</v>
      </c>
      <c r="I247" s="155" t="s">
        <v>7749</v>
      </c>
      <c r="J247" s="155" t="s">
        <v>7750</v>
      </c>
      <c r="K247" s="155">
        <v>607</v>
      </c>
      <c r="L247" s="154"/>
      <c r="M247" s="154"/>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row>
    <row r="248" spans="1:82" x14ac:dyDescent="0.25">
      <c r="B248" s="144" t="s">
        <v>8148</v>
      </c>
      <c r="C248" s="156">
        <v>2018</v>
      </c>
      <c r="D248" s="155">
        <v>7</v>
      </c>
      <c r="E248" s="155" t="s">
        <v>7751</v>
      </c>
      <c r="F248" s="155" t="s">
        <v>7752</v>
      </c>
      <c r="G248" s="155">
        <v>1</v>
      </c>
      <c r="H248" s="155" t="s">
        <v>7753</v>
      </c>
      <c r="I248" s="155" t="s">
        <v>7754</v>
      </c>
      <c r="J248" s="155">
        <v>32</v>
      </c>
      <c r="K248" s="155" t="s">
        <v>7755</v>
      </c>
      <c r="L248" s="154"/>
      <c r="M248" s="154"/>
    </row>
    <row r="249" spans="1:82" x14ac:dyDescent="0.25">
      <c r="B249" s="144"/>
      <c r="C249" s="156">
        <v>2019</v>
      </c>
      <c r="D249" s="155">
        <v>11</v>
      </c>
      <c r="E249" s="155" t="s">
        <v>7756</v>
      </c>
      <c r="F249" s="155" t="s">
        <v>7757</v>
      </c>
      <c r="G249" s="155">
        <v>13</v>
      </c>
      <c r="H249" s="155" t="s">
        <v>7758</v>
      </c>
      <c r="I249" s="155" t="s">
        <v>7759</v>
      </c>
      <c r="J249" s="155">
        <v>4</v>
      </c>
      <c r="K249" s="155" t="s">
        <v>7760</v>
      </c>
      <c r="L249" s="154"/>
      <c r="M249" s="154"/>
    </row>
    <row r="250" spans="1:82" x14ac:dyDescent="0.25">
      <c r="B250" s="144"/>
      <c r="C250" s="156">
        <v>2020</v>
      </c>
      <c r="D250" s="155">
        <v>11</v>
      </c>
      <c r="E250" s="155" t="s">
        <v>7761</v>
      </c>
      <c r="F250" s="155" t="s">
        <v>7762</v>
      </c>
      <c r="G250" s="155">
        <v>13</v>
      </c>
      <c r="H250" s="155" t="s">
        <v>7763</v>
      </c>
      <c r="I250" s="155" t="s">
        <v>7764</v>
      </c>
      <c r="J250" s="155">
        <v>4</v>
      </c>
      <c r="K250" s="155" t="s">
        <v>7765</v>
      </c>
      <c r="L250" s="154"/>
      <c r="M250" s="154"/>
    </row>
    <row r="251" spans="1:82" x14ac:dyDescent="0.25">
      <c r="B251" s="144"/>
      <c r="C251" s="156">
        <v>2021</v>
      </c>
      <c r="D251" s="155" t="s">
        <v>7766</v>
      </c>
      <c r="E251" s="155" t="s">
        <v>7767</v>
      </c>
      <c r="F251" s="155" t="s">
        <v>7768</v>
      </c>
      <c r="G251" s="155" t="s">
        <v>7769</v>
      </c>
      <c r="H251" s="155" t="s">
        <v>7770</v>
      </c>
      <c r="I251" s="155" t="s">
        <v>7771</v>
      </c>
      <c r="J251" s="155">
        <v>6</v>
      </c>
      <c r="K251" s="155" t="s">
        <v>7772</v>
      </c>
      <c r="L251" s="154"/>
      <c r="M251" s="154"/>
    </row>
    <row r="252" spans="1:82" s="2" customFormat="1" x14ac:dyDescent="0.25">
      <c r="A252" s="154"/>
      <c r="B252" s="144"/>
      <c r="C252" s="156">
        <v>2022</v>
      </c>
      <c r="D252" s="155" t="s">
        <v>7773</v>
      </c>
      <c r="E252" s="155" t="s">
        <v>7774</v>
      </c>
      <c r="F252" s="155" t="s">
        <v>7775</v>
      </c>
      <c r="G252" s="155">
        <v>2</v>
      </c>
      <c r="H252" s="155" t="s">
        <v>7776</v>
      </c>
      <c r="I252" s="155" t="s">
        <v>7777</v>
      </c>
      <c r="J252" s="155" t="s">
        <v>7778</v>
      </c>
      <c r="K252" s="155" t="s">
        <v>7779</v>
      </c>
      <c r="L252" s="154"/>
      <c r="M252" s="154"/>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row>
    <row r="253" spans="1:82" x14ac:dyDescent="0.25">
      <c r="B253" s="144" t="s">
        <v>8149</v>
      </c>
      <c r="C253" s="156">
        <v>2021</v>
      </c>
      <c r="D253" s="155" t="s">
        <v>7780</v>
      </c>
      <c r="E253" s="155" t="s">
        <v>7781</v>
      </c>
      <c r="F253" s="155" t="s">
        <v>7782</v>
      </c>
      <c r="G253" s="155" t="s">
        <v>7783</v>
      </c>
      <c r="H253" s="155" t="s">
        <v>7784</v>
      </c>
      <c r="I253" s="155" t="s">
        <v>7785</v>
      </c>
      <c r="J253" s="155" t="s">
        <v>7786</v>
      </c>
      <c r="K253" s="155" t="s">
        <v>7787</v>
      </c>
      <c r="L253" s="154"/>
      <c r="M253" s="154"/>
    </row>
    <row r="254" spans="1:82" x14ac:dyDescent="0.25">
      <c r="B254" s="144" t="s">
        <v>8151</v>
      </c>
      <c r="C254" s="156">
        <v>2018</v>
      </c>
      <c r="D254" s="155">
        <v>3249</v>
      </c>
      <c r="E254" s="155" t="s">
        <v>7788</v>
      </c>
      <c r="F254" s="155" t="s">
        <v>7789</v>
      </c>
      <c r="G254" s="155">
        <v>3097</v>
      </c>
      <c r="H254" s="155">
        <v>10</v>
      </c>
      <c r="I254" s="155" t="s">
        <v>7790</v>
      </c>
      <c r="J254" s="155">
        <v>2122</v>
      </c>
      <c r="K254" s="155">
        <v>169</v>
      </c>
      <c r="L254" s="154"/>
      <c r="M254" s="154"/>
    </row>
    <row r="255" spans="1:82" x14ac:dyDescent="0.25">
      <c r="B255" s="144"/>
      <c r="C255" s="156">
        <v>2019</v>
      </c>
      <c r="D255" s="155">
        <v>6323</v>
      </c>
      <c r="E255" s="155" t="s">
        <v>7791</v>
      </c>
      <c r="F255" s="155" t="s">
        <v>7792</v>
      </c>
      <c r="G255" s="155">
        <v>3</v>
      </c>
      <c r="H255" s="155">
        <v>16942</v>
      </c>
      <c r="I255" s="155" t="s">
        <v>7793</v>
      </c>
      <c r="J255" s="155">
        <v>5951</v>
      </c>
      <c r="K255" s="155" t="s">
        <v>7794</v>
      </c>
      <c r="L255" s="154"/>
      <c r="M255" s="154"/>
    </row>
    <row r="256" spans="1:82" x14ac:dyDescent="0.25">
      <c r="B256" s="144"/>
      <c r="C256" s="156">
        <v>2020</v>
      </c>
      <c r="D256" s="155">
        <v>1510</v>
      </c>
      <c r="E256" s="155" t="s">
        <v>7795</v>
      </c>
      <c r="F256" s="155" t="s">
        <v>7796</v>
      </c>
      <c r="G256" s="155">
        <v>2301</v>
      </c>
      <c r="H256" s="155" t="s">
        <v>7797</v>
      </c>
      <c r="I256" s="155" t="s">
        <v>7798</v>
      </c>
      <c r="J256" s="155">
        <v>244</v>
      </c>
      <c r="K256" s="155">
        <v>501</v>
      </c>
      <c r="L256" s="154"/>
      <c r="M256" s="154"/>
    </row>
    <row r="257" spans="1:82" x14ac:dyDescent="0.25">
      <c r="B257" s="144"/>
      <c r="C257" s="156">
        <v>2021</v>
      </c>
      <c r="D257" s="155">
        <v>31</v>
      </c>
      <c r="E257" s="155" t="s">
        <v>7799</v>
      </c>
      <c r="F257" s="155" t="s">
        <v>7800</v>
      </c>
      <c r="G257" s="155" t="s">
        <v>7801</v>
      </c>
      <c r="H257" s="155" t="s">
        <v>7802</v>
      </c>
      <c r="I257" s="155" t="s">
        <v>7803</v>
      </c>
      <c r="J257" s="155">
        <v>59</v>
      </c>
      <c r="K257" s="155" t="s">
        <v>7804</v>
      </c>
      <c r="L257" s="154"/>
      <c r="M257" s="154"/>
    </row>
    <row r="258" spans="1:82" s="2" customFormat="1" x14ac:dyDescent="0.25">
      <c r="A258" s="154"/>
      <c r="B258" s="144"/>
      <c r="C258" s="156">
        <v>2022</v>
      </c>
      <c r="D258" s="155">
        <v>149</v>
      </c>
      <c r="E258" s="155" t="s">
        <v>7805</v>
      </c>
      <c r="F258" s="155" t="s">
        <v>7806</v>
      </c>
      <c r="G258" s="155">
        <v>408</v>
      </c>
      <c r="H258" s="155" t="s">
        <v>7807</v>
      </c>
      <c r="I258" s="155" t="s">
        <v>7808</v>
      </c>
      <c r="J258" s="155">
        <v>251</v>
      </c>
      <c r="K258" s="155">
        <v>10</v>
      </c>
      <c r="L258" s="154"/>
      <c r="M258" s="154"/>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row>
    <row r="259" spans="1:82" x14ac:dyDescent="0.25">
      <c r="B259" s="144" t="s">
        <v>8152</v>
      </c>
      <c r="C259" s="156">
        <v>2018</v>
      </c>
      <c r="D259" s="155">
        <v>7</v>
      </c>
      <c r="E259" s="155" t="s">
        <v>7809</v>
      </c>
      <c r="F259" s="155" t="s">
        <v>7810</v>
      </c>
      <c r="G259" s="155">
        <v>8</v>
      </c>
      <c r="H259" s="155" t="s">
        <v>7811</v>
      </c>
      <c r="I259" s="155" t="s">
        <v>7812</v>
      </c>
      <c r="J259" s="155">
        <v>3</v>
      </c>
      <c r="K259" s="155">
        <v>13</v>
      </c>
      <c r="L259" s="154"/>
      <c r="M259" s="154"/>
    </row>
    <row r="260" spans="1:82" x14ac:dyDescent="0.25">
      <c r="B260" s="144"/>
      <c r="C260" s="156">
        <v>2019</v>
      </c>
      <c r="D260" s="155">
        <v>9</v>
      </c>
      <c r="E260" s="155" t="s">
        <v>7813</v>
      </c>
      <c r="F260" s="155" t="s">
        <v>7814</v>
      </c>
      <c r="G260" s="155">
        <v>5</v>
      </c>
      <c r="H260" s="155">
        <v>210</v>
      </c>
      <c r="I260" s="155" t="s">
        <v>7815</v>
      </c>
      <c r="J260" s="155">
        <v>5</v>
      </c>
      <c r="K260" s="155" t="s">
        <v>7816</v>
      </c>
      <c r="L260" s="154"/>
      <c r="M260" s="154"/>
    </row>
    <row r="261" spans="1:82" x14ac:dyDescent="0.25">
      <c r="B261" s="144"/>
      <c r="C261" s="156">
        <v>2020</v>
      </c>
      <c r="D261" s="155">
        <v>7</v>
      </c>
      <c r="E261" s="155" t="s">
        <v>7817</v>
      </c>
      <c r="F261" s="155" t="s">
        <v>7818</v>
      </c>
      <c r="G261" s="155">
        <v>2</v>
      </c>
      <c r="H261" s="155" t="s">
        <v>7819</v>
      </c>
      <c r="I261" s="155" t="s">
        <v>7820</v>
      </c>
      <c r="J261" s="155">
        <v>53</v>
      </c>
      <c r="K261" s="155" t="s">
        <v>7821</v>
      </c>
      <c r="L261" s="154"/>
      <c r="M261" s="154"/>
    </row>
    <row r="262" spans="1:82" x14ac:dyDescent="0.25">
      <c r="B262" s="144"/>
      <c r="C262" s="156">
        <v>2021</v>
      </c>
      <c r="D262" s="155" t="s">
        <v>7822</v>
      </c>
      <c r="E262" s="155" t="s">
        <v>7823</v>
      </c>
      <c r="F262" s="155" t="s">
        <v>7824</v>
      </c>
      <c r="G262" s="155" t="s">
        <v>7825</v>
      </c>
      <c r="H262" s="155" t="s">
        <v>7826</v>
      </c>
      <c r="I262" s="155" t="s">
        <v>7827</v>
      </c>
      <c r="J262" s="155">
        <v>2</v>
      </c>
      <c r="K262" s="155" t="s">
        <v>7828</v>
      </c>
      <c r="L262" s="154"/>
      <c r="M262" s="154"/>
    </row>
    <row r="263" spans="1:82" s="2" customFormat="1" x14ac:dyDescent="0.25">
      <c r="A263" s="154"/>
      <c r="B263" s="144"/>
      <c r="C263" s="156">
        <v>2022</v>
      </c>
      <c r="D263" s="155">
        <v>3</v>
      </c>
      <c r="E263" s="155" t="s">
        <v>7829</v>
      </c>
      <c r="F263" s="155" t="s">
        <v>7830</v>
      </c>
      <c r="G263" s="155" t="s">
        <v>7831</v>
      </c>
      <c r="H263" s="155" t="s">
        <v>7832</v>
      </c>
      <c r="I263" s="155" t="s">
        <v>7833</v>
      </c>
      <c r="J263" s="155">
        <v>11</v>
      </c>
      <c r="K263" s="155" t="s">
        <v>7834</v>
      </c>
      <c r="L263" s="154"/>
      <c r="M263" s="154"/>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row>
    <row r="264" spans="1:82" x14ac:dyDescent="0.25">
      <c r="B264" s="144" t="s">
        <v>8154</v>
      </c>
      <c r="C264" s="156">
        <v>2018</v>
      </c>
      <c r="D264" s="155">
        <v>13</v>
      </c>
      <c r="E264" s="155" t="s">
        <v>7835</v>
      </c>
      <c r="F264" s="155" t="s">
        <v>7836</v>
      </c>
      <c r="G264" s="155" t="s">
        <v>7837</v>
      </c>
      <c r="H264" s="155">
        <v>497</v>
      </c>
      <c r="I264" s="155" t="s">
        <v>7838</v>
      </c>
      <c r="J264" s="155">
        <v>15</v>
      </c>
      <c r="K264" s="155">
        <v>4252</v>
      </c>
      <c r="L264" s="154"/>
      <c r="M264" s="154"/>
    </row>
    <row r="265" spans="1:82" x14ac:dyDescent="0.25">
      <c r="B265" s="144"/>
      <c r="C265" s="156">
        <v>2019</v>
      </c>
      <c r="D265" s="155">
        <v>6243</v>
      </c>
      <c r="E265" s="155" t="s">
        <v>7839</v>
      </c>
      <c r="F265" s="155" t="s">
        <v>7840</v>
      </c>
      <c r="G265" s="155" t="s">
        <v>7841</v>
      </c>
      <c r="H265" s="155" t="s">
        <v>7842</v>
      </c>
      <c r="I265" s="155" t="s">
        <v>7843</v>
      </c>
      <c r="J265" s="155" t="s">
        <v>7844</v>
      </c>
      <c r="K265" s="155" t="s">
        <v>7845</v>
      </c>
      <c r="L265" s="154"/>
      <c r="M265" s="154"/>
    </row>
    <row r="266" spans="1:82" x14ac:dyDescent="0.25">
      <c r="B266" s="144"/>
      <c r="C266" s="156">
        <v>2020</v>
      </c>
      <c r="D266" s="155">
        <v>2</v>
      </c>
      <c r="E266" s="155" t="s">
        <v>7846</v>
      </c>
      <c r="F266" s="155" t="s">
        <v>7847</v>
      </c>
      <c r="G266" s="155">
        <v>2</v>
      </c>
      <c r="H266" s="155" t="s">
        <v>7848</v>
      </c>
      <c r="I266" s="155" t="s">
        <v>7849</v>
      </c>
      <c r="J266" s="155">
        <v>4</v>
      </c>
      <c r="K266" s="155" t="s">
        <v>7850</v>
      </c>
      <c r="L266" s="154"/>
      <c r="M266" s="154"/>
    </row>
    <row r="267" spans="1:82" x14ac:dyDescent="0.25">
      <c r="B267" s="144"/>
      <c r="C267" s="150">
        <v>2021</v>
      </c>
      <c r="D267" s="155">
        <v>19</v>
      </c>
      <c r="E267" s="155" t="s">
        <v>7851</v>
      </c>
      <c r="F267" s="155">
        <v>5</v>
      </c>
      <c r="G267" s="155" t="s">
        <v>7852</v>
      </c>
      <c r="H267" s="155" t="s">
        <v>7853</v>
      </c>
      <c r="I267" s="155" t="s">
        <v>7854</v>
      </c>
      <c r="J267" s="155">
        <v>13.574999999999999</v>
      </c>
      <c r="K267" s="155" t="s">
        <v>7855</v>
      </c>
      <c r="L267" s="154"/>
      <c r="M267" s="154"/>
    </row>
    <row r="268" spans="1:82" x14ac:dyDescent="0.25">
      <c r="B268" s="144" t="s">
        <v>8155</v>
      </c>
      <c r="C268" s="156">
        <v>2018</v>
      </c>
      <c r="D268" s="155">
        <v>468</v>
      </c>
      <c r="E268" s="155" t="s">
        <v>7856</v>
      </c>
      <c r="F268" s="155">
        <v>136</v>
      </c>
      <c r="G268" s="155">
        <v>68</v>
      </c>
      <c r="H268" s="155" t="s">
        <v>7857</v>
      </c>
      <c r="I268" s="155" t="s">
        <v>7858</v>
      </c>
      <c r="J268" s="155" t="s">
        <v>7859</v>
      </c>
      <c r="K268" s="155" t="s">
        <v>7860</v>
      </c>
      <c r="L268" s="154"/>
      <c r="M268" s="154"/>
    </row>
    <row r="269" spans="1:82" x14ac:dyDescent="0.25">
      <c r="B269" s="144"/>
      <c r="C269" s="156">
        <v>2019</v>
      </c>
      <c r="D269" s="155">
        <v>35</v>
      </c>
      <c r="E269" s="155" t="s">
        <v>7861</v>
      </c>
      <c r="F269" s="155" t="s">
        <v>7862</v>
      </c>
      <c r="G269" s="155">
        <v>118</v>
      </c>
      <c r="H269" s="155" t="s">
        <v>7863</v>
      </c>
      <c r="I269" s="155" t="s">
        <v>7864</v>
      </c>
      <c r="J269" s="155">
        <v>218</v>
      </c>
      <c r="K269" s="155">
        <v>23</v>
      </c>
      <c r="L269" s="154"/>
      <c r="M269" s="154"/>
    </row>
    <row r="270" spans="1:82" x14ac:dyDescent="0.25">
      <c r="B270" s="144"/>
      <c r="C270" s="156">
        <v>2021</v>
      </c>
      <c r="D270" s="155" t="s">
        <v>7865</v>
      </c>
      <c r="E270" s="155" t="s">
        <v>7866</v>
      </c>
      <c r="F270" s="155" t="s">
        <v>7867</v>
      </c>
      <c r="G270" s="155" t="s">
        <v>7868</v>
      </c>
      <c r="H270" s="155" t="s">
        <v>7869</v>
      </c>
      <c r="I270" s="155" t="s">
        <v>7870</v>
      </c>
      <c r="J270" s="155">
        <v>4</v>
      </c>
      <c r="K270" s="155" t="s">
        <v>7871</v>
      </c>
      <c r="L270" s="154"/>
      <c r="M270" s="154"/>
    </row>
    <row r="271" spans="1:82" x14ac:dyDescent="0.25">
      <c r="B271" s="144" t="s">
        <v>8181</v>
      </c>
      <c r="C271" s="156">
        <v>2018</v>
      </c>
      <c r="D271" s="155">
        <v>21226</v>
      </c>
      <c r="E271" s="155" t="s">
        <v>7872</v>
      </c>
      <c r="F271" s="155">
        <v>45</v>
      </c>
      <c r="G271" s="155">
        <v>36066</v>
      </c>
      <c r="H271" s="155">
        <v>6602</v>
      </c>
      <c r="I271" s="155" t="s">
        <v>7873</v>
      </c>
      <c r="J271" s="155">
        <v>8386</v>
      </c>
      <c r="K271" s="155">
        <v>1310</v>
      </c>
      <c r="L271" s="154"/>
      <c r="M271" s="154"/>
    </row>
    <row r="272" spans="1:82" x14ac:dyDescent="0.25">
      <c r="B272" s="144"/>
      <c r="C272" s="156">
        <v>2019</v>
      </c>
      <c r="D272" s="155">
        <v>11207</v>
      </c>
      <c r="E272" s="155" t="s">
        <v>7874</v>
      </c>
      <c r="F272" s="155">
        <v>60</v>
      </c>
      <c r="G272" s="155">
        <v>28861</v>
      </c>
      <c r="H272" s="155">
        <v>4570</v>
      </c>
      <c r="I272" s="155" t="s">
        <v>7875</v>
      </c>
      <c r="J272" s="155">
        <v>28892</v>
      </c>
      <c r="K272" s="155">
        <v>3927</v>
      </c>
      <c r="L272" s="154"/>
      <c r="M272" s="154"/>
    </row>
    <row r="273" spans="1:82" x14ac:dyDescent="0.25">
      <c r="B273" s="144"/>
      <c r="C273" s="156">
        <v>2020</v>
      </c>
      <c r="D273" s="155">
        <v>20483</v>
      </c>
      <c r="E273" s="155" t="s">
        <v>7876</v>
      </c>
      <c r="F273" s="155">
        <v>419</v>
      </c>
      <c r="G273" s="155" t="s">
        <v>7877</v>
      </c>
      <c r="H273" s="155">
        <v>11932</v>
      </c>
      <c r="I273" s="155" t="s">
        <v>7878</v>
      </c>
      <c r="J273" s="155">
        <v>7587</v>
      </c>
      <c r="K273" s="155">
        <v>14331</v>
      </c>
      <c r="L273" s="154"/>
      <c r="M273" s="154"/>
    </row>
    <row r="274" spans="1:82" x14ac:dyDescent="0.25">
      <c r="B274" s="144"/>
      <c r="C274" s="156">
        <v>2021</v>
      </c>
      <c r="D274" s="155">
        <v>13788</v>
      </c>
      <c r="E274" s="155" t="s">
        <v>7879</v>
      </c>
      <c r="F274" s="155">
        <v>268</v>
      </c>
      <c r="G274" s="155">
        <v>12010</v>
      </c>
      <c r="H274" s="155">
        <v>1567</v>
      </c>
      <c r="I274" s="155" t="s">
        <v>7880</v>
      </c>
      <c r="J274" s="155">
        <v>3761</v>
      </c>
      <c r="K274" s="155">
        <v>3010</v>
      </c>
      <c r="L274" s="154"/>
      <c r="M274" s="154"/>
    </row>
    <row r="275" spans="1:82" s="2" customFormat="1" x14ac:dyDescent="0.25">
      <c r="A275" s="154"/>
      <c r="B275" s="144"/>
      <c r="C275" s="156">
        <v>2022</v>
      </c>
      <c r="D275" s="155">
        <v>9706</v>
      </c>
      <c r="E275" s="155" t="s">
        <v>7881</v>
      </c>
      <c r="F275" s="155">
        <v>1597</v>
      </c>
      <c r="G275" s="155">
        <v>7378</v>
      </c>
      <c r="H275" s="155">
        <v>6223</v>
      </c>
      <c r="I275" s="155" t="s">
        <v>7882</v>
      </c>
      <c r="J275" s="155">
        <v>1366</v>
      </c>
      <c r="K275" s="155">
        <v>5399</v>
      </c>
      <c r="L275" s="154"/>
      <c r="M275" s="154"/>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row>
    <row r="276" spans="1:82" x14ac:dyDescent="0.25">
      <c r="B276" s="144" t="s">
        <v>8158</v>
      </c>
      <c r="C276" s="156">
        <v>2018</v>
      </c>
      <c r="D276" s="155">
        <v>8031</v>
      </c>
      <c r="E276" s="155" t="s">
        <v>7883</v>
      </c>
      <c r="F276" s="155">
        <v>9</v>
      </c>
      <c r="G276" s="155" t="s">
        <v>7884</v>
      </c>
      <c r="H276" s="155" t="s">
        <v>7885</v>
      </c>
      <c r="I276" s="155" t="s">
        <v>7886</v>
      </c>
      <c r="J276" s="155">
        <v>88508</v>
      </c>
      <c r="K276" s="155">
        <v>158</v>
      </c>
      <c r="L276" s="154"/>
      <c r="M276" s="154"/>
    </row>
    <row r="277" spans="1:82" x14ac:dyDescent="0.25">
      <c r="B277" s="144"/>
      <c r="C277" s="156">
        <v>2019</v>
      </c>
      <c r="D277" s="155">
        <v>450</v>
      </c>
      <c r="E277" s="155" t="s">
        <v>7887</v>
      </c>
      <c r="F277" s="155" t="s">
        <v>7888</v>
      </c>
      <c r="G277" s="155">
        <v>243</v>
      </c>
      <c r="H277" s="155" t="s">
        <v>7889</v>
      </c>
      <c r="I277" s="155" t="s">
        <v>7890</v>
      </c>
      <c r="J277" s="155">
        <v>11</v>
      </c>
      <c r="K277" s="155">
        <v>570</v>
      </c>
      <c r="L277" s="154"/>
      <c r="M277" s="154"/>
    </row>
    <row r="278" spans="1:82" x14ac:dyDescent="0.25">
      <c r="B278" s="144"/>
      <c r="C278" s="170">
        <v>2020</v>
      </c>
      <c r="D278" s="155">
        <v>958</v>
      </c>
      <c r="E278" s="155" t="s">
        <v>7891</v>
      </c>
      <c r="F278" s="155" t="s">
        <v>7892</v>
      </c>
      <c r="G278" s="155">
        <v>558</v>
      </c>
      <c r="H278" s="155" t="s">
        <v>7893</v>
      </c>
      <c r="I278" s="155" t="s">
        <v>7894</v>
      </c>
      <c r="J278" s="155" t="s">
        <v>7895</v>
      </c>
      <c r="K278" s="155" t="s">
        <v>7896</v>
      </c>
      <c r="L278" s="154"/>
      <c r="M278" s="154"/>
    </row>
    <row r="279" spans="1:82" x14ac:dyDescent="0.25">
      <c r="B279" s="144"/>
      <c r="C279" s="156">
        <v>2021</v>
      </c>
      <c r="D279" s="155">
        <v>707</v>
      </c>
      <c r="E279" s="155" t="s">
        <v>7897</v>
      </c>
      <c r="F279" s="155">
        <v>42</v>
      </c>
      <c r="G279" s="155">
        <v>388</v>
      </c>
      <c r="H279" s="155" t="s">
        <v>7898</v>
      </c>
      <c r="I279" s="155" t="s">
        <v>7899</v>
      </c>
      <c r="J279" s="155">
        <v>10</v>
      </c>
      <c r="K279" s="155">
        <v>1452</v>
      </c>
      <c r="L279" s="154"/>
      <c r="M279" s="154"/>
    </row>
    <row r="280" spans="1:82" s="2" customFormat="1" x14ac:dyDescent="0.25">
      <c r="A280" s="154"/>
      <c r="B280" s="144"/>
      <c r="C280" s="156">
        <v>2022</v>
      </c>
      <c r="D280" s="155">
        <v>2985</v>
      </c>
      <c r="E280" s="155" t="s">
        <v>7900</v>
      </c>
      <c r="F280" s="155">
        <v>40</v>
      </c>
      <c r="G280" s="155">
        <v>541</v>
      </c>
      <c r="H280" s="155" t="s">
        <v>7901</v>
      </c>
      <c r="I280" s="155" t="s">
        <v>7902</v>
      </c>
      <c r="J280" s="155">
        <v>39</v>
      </c>
      <c r="K280" s="155">
        <v>801</v>
      </c>
      <c r="L280" s="154"/>
      <c r="M280" s="154"/>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row>
    <row r="281" spans="1:82" x14ac:dyDescent="0.25">
      <c r="B281" s="144" t="s">
        <v>8159</v>
      </c>
      <c r="C281" s="156">
        <v>2018</v>
      </c>
      <c r="D281" s="155" t="s">
        <v>7903</v>
      </c>
      <c r="E281" s="155" t="s">
        <v>7904</v>
      </c>
      <c r="F281" s="155" t="s">
        <v>7905</v>
      </c>
      <c r="G281" s="155" t="s">
        <v>7906</v>
      </c>
      <c r="H281" s="155">
        <v>18713</v>
      </c>
      <c r="I281" s="155" t="s">
        <v>7907</v>
      </c>
      <c r="J281" s="155" t="s">
        <v>7908</v>
      </c>
      <c r="K281" s="155" t="s">
        <v>7909</v>
      </c>
      <c r="L281" s="154"/>
      <c r="M281" s="154"/>
    </row>
    <row r="282" spans="1:82" x14ac:dyDescent="0.25">
      <c r="B282" s="144"/>
      <c r="C282" s="156">
        <v>2019</v>
      </c>
      <c r="D282" s="155" t="s">
        <v>7910</v>
      </c>
      <c r="E282" s="155" t="s">
        <v>7911</v>
      </c>
      <c r="F282" s="155" t="s">
        <v>7912</v>
      </c>
      <c r="G282" s="155" t="s">
        <v>7913</v>
      </c>
      <c r="H282" s="155" t="s">
        <v>7914</v>
      </c>
      <c r="I282" s="155" t="s">
        <v>7915</v>
      </c>
      <c r="J282" s="155" t="s">
        <v>7916</v>
      </c>
      <c r="K282" s="155" t="s">
        <v>7917</v>
      </c>
      <c r="L282" s="154"/>
      <c r="M282" s="154"/>
    </row>
    <row r="283" spans="1:82" x14ac:dyDescent="0.25">
      <c r="B283" s="144" t="s">
        <v>8160</v>
      </c>
      <c r="C283" s="156">
        <v>2018</v>
      </c>
      <c r="D283" s="155" t="s">
        <v>7918</v>
      </c>
      <c r="E283" s="155" t="s">
        <v>7919</v>
      </c>
      <c r="F283" s="155" t="s">
        <v>7920</v>
      </c>
      <c r="G283" s="155" t="s">
        <v>7921</v>
      </c>
      <c r="H283" s="155" t="s">
        <v>7922</v>
      </c>
      <c r="I283" s="155" t="s">
        <v>7923</v>
      </c>
      <c r="J283" s="155" t="s">
        <v>7924</v>
      </c>
      <c r="K283" s="155" t="s">
        <v>7925</v>
      </c>
      <c r="L283" s="154"/>
      <c r="M283" s="154"/>
    </row>
    <row r="284" spans="1:82" x14ac:dyDescent="0.25">
      <c r="B284" s="144"/>
      <c r="C284" s="156">
        <v>2019</v>
      </c>
      <c r="D284" s="155">
        <v>1</v>
      </c>
      <c r="E284" s="155" t="s">
        <v>7926</v>
      </c>
      <c r="F284" s="155" t="s">
        <v>7927</v>
      </c>
      <c r="G284" s="155" t="s">
        <v>7928</v>
      </c>
      <c r="H284" s="155" t="s">
        <v>7929</v>
      </c>
      <c r="I284" s="155" t="s">
        <v>7930</v>
      </c>
      <c r="J284" s="155" t="s">
        <v>7931</v>
      </c>
      <c r="K284" s="155" t="s">
        <v>7932</v>
      </c>
      <c r="L284" s="154"/>
      <c r="M284" s="154"/>
    </row>
    <row r="285" spans="1:82" x14ac:dyDescent="0.25">
      <c r="B285" s="144" t="s">
        <v>8161</v>
      </c>
      <c r="C285" s="156">
        <v>2018</v>
      </c>
      <c r="D285" s="155" t="s">
        <v>7933</v>
      </c>
      <c r="E285" s="155" t="s">
        <v>7934</v>
      </c>
      <c r="F285" s="155" t="s">
        <v>7935</v>
      </c>
      <c r="G285" s="155">
        <v>6</v>
      </c>
      <c r="H285" s="155" t="s">
        <v>7936</v>
      </c>
      <c r="I285" s="155" t="s">
        <v>7937</v>
      </c>
      <c r="J285" s="155" t="s">
        <v>7938</v>
      </c>
      <c r="K285" s="155">
        <v>53</v>
      </c>
      <c r="L285" s="154"/>
      <c r="M285" s="154"/>
    </row>
    <row r="286" spans="1:82" x14ac:dyDescent="0.25">
      <c r="B286" s="144"/>
      <c r="C286" s="156">
        <v>2019</v>
      </c>
      <c r="D286" s="155">
        <v>2</v>
      </c>
      <c r="E286" s="155" t="s">
        <v>7939</v>
      </c>
      <c r="F286" s="155" t="s">
        <v>7940</v>
      </c>
      <c r="G286" s="155">
        <v>8</v>
      </c>
      <c r="H286" s="155" t="s">
        <v>7941</v>
      </c>
      <c r="I286" s="155" t="s">
        <v>7942</v>
      </c>
      <c r="J286" s="155" t="s">
        <v>7943</v>
      </c>
      <c r="K286" s="155">
        <v>45</v>
      </c>
      <c r="L286" s="154"/>
      <c r="M286" s="154"/>
    </row>
    <row r="287" spans="1:82" x14ac:dyDescent="0.25">
      <c r="B287" s="144"/>
      <c r="C287" s="156">
        <v>2020</v>
      </c>
      <c r="D287" s="155" t="s">
        <v>7944</v>
      </c>
      <c r="E287" s="155" t="s">
        <v>7945</v>
      </c>
      <c r="F287" s="155" t="s">
        <v>7946</v>
      </c>
      <c r="G287" s="155" t="s">
        <v>7947</v>
      </c>
      <c r="H287" s="155" t="s">
        <v>7948</v>
      </c>
      <c r="I287" s="155" t="s">
        <v>7949</v>
      </c>
      <c r="J287" s="155" t="s">
        <v>7950</v>
      </c>
      <c r="K287" s="155" t="s">
        <v>7951</v>
      </c>
      <c r="L287" s="154"/>
      <c r="M287" s="154"/>
    </row>
    <row r="288" spans="1:82" x14ac:dyDescent="0.25">
      <c r="B288" s="144"/>
      <c r="C288" s="156">
        <v>2021</v>
      </c>
      <c r="D288" s="155">
        <v>2041</v>
      </c>
      <c r="E288" s="155" t="s">
        <v>7952</v>
      </c>
      <c r="F288" s="155" t="s">
        <v>7953</v>
      </c>
      <c r="G288" s="155">
        <v>265</v>
      </c>
      <c r="H288" s="155" t="s">
        <v>7954</v>
      </c>
      <c r="I288" s="155" t="s">
        <v>7955</v>
      </c>
      <c r="J288" s="155" t="s">
        <v>7956</v>
      </c>
      <c r="K288" s="155">
        <v>1616</v>
      </c>
      <c r="L288" s="154"/>
      <c r="M288" s="154"/>
    </row>
    <row r="289" spans="1:82" s="2" customFormat="1" x14ac:dyDescent="0.25">
      <c r="A289" s="154"/>
      <c r="B289" s="144"/>
      <c r="C289" s="156">
        <v>2022</v>
      </c>
      <c r="D289" s="155">
        <v>4</v>
      </c>
      <c r="E289" s="155" t="s">
        <v>7957</v>
      </c>
      <c r="F289" s="155" t="s">
        <v>7958</v>
      </c>
      <c r="G289" s="155">
        <v>6</v>
      </c>
      <c r="H289" s="155" t="s">
        <v>7959</v>
      </c>
      <c r="I289" s="155" t="s">
        <v>7960</v>
      </c>
      <c r="J289" s="155">
        <v>2</v>
      </c>
      <c r="K289" s="155">
        <v>23</v>
      </c>
      <c r="L289" s="154"/>
      <c r="M289" s="154"/>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row>
    <row r="290" spans="1:82" x14ac:dyDescent="0.25">
      <c r="B290" s="144" t="s">
        <v>8162</v>
      </c>
      <c r="C290" s="156">
        <v>2018</v>
      </c>
      <c r="D290" s="155">
        <v>30615</v>
      </c>
      <c r="E290" s="155" t="s">
        <v>7961</v>
      </c>
      <c r="F290" s="155">
        <v>83</v>
      </c>
      <c r="G290" s="155">
        <v>12533</v>
      </c>
      <c r="H290" s="155">
        <v>2913</v>
      </c>
      <c r="I290" s="155" t="s">
        <v>7962</v>
      </c>
      <c r="J290" s="155">
        <v>8480</v>
      </c>
      <c r="K290" s="155">
        <v>13</v>
      </c>
      <c r="L290" s="154"/>
      <c r="M290" s="154"/>
    </row>
    <row r="291" spans="1:82" x14ac:dyDescent="0.25">
      <c r="B291" s="144"/>
      <c r="C291" s="156">
        <v>2019</v>
      </c>
      <c r="D291" s="155">
        <v>314125</v>
      </c>
      <c r="E291" s="155" t="s">
        <v>7963</v>
      </c>
      <c r="F291" s="155">
        <v>17</v>
      </c>
      <c r="G291" s="155">
        <v>41</v>
      </c>
      <c r="H291" s="155">
        <v>39</v>
      </c>
      <c r="I291" s="155" t="s">
        <v>7964</v>
      </c>
      <c r="J291" s="155">
        <v>106</v>
      </c>
      <c r="K291" s="155">
        <v>50</v>
      </c>
      <c r="L291" s="154"/>
      <c r="M291" s="154"/>
    </row>
    <row r="292" spans="1:82" x14ac:dyDescent="0.25">
      <c r="B292" s="144"/>
      <c r="C292" s="156">
        <v>2020</v>
      </c>
      <c r="D292" s="155">
        <v>894</v>
      </c>
      <c r="E292" s="155" t="s">
        <v>7965</v>
      </c>
      <c r="F292" s="155">
        <v>13</v>
      </c>
      <c r="G292" s="155">
        <v>58</v>
      </c>
      <c r="H292" s="155">
        <v>40</v>
      </c>
      <c r="I292" s="155" t="s">
        <v>7966</v>
      </c>
      <c r="J292" s="155">
        <v>304</v>
      </c>
      <c r="K292" s="155">
        <v>1</v>
      </c>
      <c r="L292" s="154"/>
      <c r="M292" s="154"/>
    </row>
    <row r="293" spans="1:82" x14ac:dyDescent="0.25">
      <c r="B293" s="144"/>
      <c r="C293" s="156">
        <v>2021</v>
      </c>
      <c r="D293" s="155">
        <v>2512</v>
      </c>
      <c r="E293" s="155" t="s">
        <v>7967</v>
      </c>
      <c r="F293" s="155" t="s">
        <v>7968</v>
      </c>
      <c r="G293" s="155">
        <v>2685</v>
      </c>
      <c r="H293" s="155">
        <v>800</v>
      </c>
      <c r="I293" s="155" t="s">
        <v>7969</v>
      </c>
      <c r="J293" s="155">
        <v>32</v>
      </c>
      <c r="K293" s="155" t="s">
        <v>7970</v>
      </c>
      <c r="L293" s="154"/>
      <c r="M293" s="154"/>
    </row>
    <row r="294" spans="1:82" s="2" customFormat="1" x14ac:dyDescent="0.25">
      <c r="A294" s="154"/>
      <c r="B294" s="144"/>
      <c r="C294" s="156">
        <v>2022</v>
      </c>
      <c r="D294" s="155">
        <v>35</v>
      </c>
      <c r="E294" s="155" t="s">
        <v>7971</v>
      </c>
      <c r="F294" s="155">
        <v>660</v>
      </c>
      <c r="G294" s="155">
        <v>2</v>
      </c>
      <c r="H294" s="155">
        <v>66</v>
      </c>
      <c r="I294" s="155" t="s">
        <v>7972</v>
      </c>
      <c r="J294" s="155">
        <v>1</v>
      </c>
      <c r="K294" s="155" t="s">
        <v>7973</v>
      </c>
      <c r="L294" s="154"/>
      <c r="M294" s="15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row>
    <row r="295" spans="1:82" x14ac:dyDescent="0.25">
      <c r="B295" s="144" t="s">
        <v>8163</v>
      </c>
      <c r="C295" s="156">
        <v>2021</v>
      </c>
      <c r="D295" s="155">
        <v>2230</v>
      </c>
      <c r="E295" s="155" t="s">
        <v>7974</v>
      </c>
      <c r="F295" s="155" t="s">
        <v>7975</v>
      </c>
      <c r="G295" s="155" t="s">
        <v>7976</v>
      </c>
      <c r="H295" s="155" t="s">
        <v>7977</v>
      </c>
      <c r="I295" s="155" t="s">
        <v>7978</v>
      </c>
      <c r="J295" s="155" t="s">
        <v>7979</v>
      </c>
      <c r="K295" s="155" t="s">
        <v>7980</v>
      </c>
      <c r="L295" s="154"/>
      <c r="M295" s="154"/>
    </row>
    <row r="296" spans="1:82" s="2" customFormat="1" x14ac:dyDescent="0.25">
      <c r="A296" s="154"/>
      <c r="B296" s="144"/>
      <c r="C296" s="156">
        <v>2022</v>
      </c>
      <c r="D296" s="155" t="s">
        <v>7981</v>
      </c>
      <c r="E296" s="155" t="s">
        <v>7982</v>
      </c>
      <c r="F296" s="155" t="s">
        <v>7983</v>
      </c>
      <c r="G296" s="155">
        <v>1</v>
      </c>
      <c r="H296" s="155" t="s">
        <v>7984</v>
      </c>
      <c r="I296" s="155" t="s">
        <v>7985</v>
      </c>
      <c r="J296" s="155" t="s">
        <v>7986</v>
      </c>
      <c r="K296" s="155">
        <v>8</v>
      </c>
      <c r="L296" s="154"/>
      <c r="M296" s="154"/>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row>
    <row r="297" spans="1:82" x14ac:dyDescent="0.25">
      <c r="B297" s="144" t="s">
        <v>8164</v>
      </c>
      <c r="C297" s="156">
        <v>2021</v>
      </c>
      <c r="D297" s="155">
        <v>5</v>
      </c>
      <c r="E297" s="155" t="s">
        <v>7987</v>
      </c>
      <c r="F297" s="155" t="s">
        <v>7988</v>
      </c>
      <c r="G297" s="155" t="s">
        <v>7989</v>
      </c>
      <c r="H297" s="155" t="s">
        <v>7990</v>
      </c>
      <c r="I297" s="155" t="s">
        <v>7991</v>
      </c>
      <c r="J297" s="155">
        <v>7</v>
      </c>
      <c r="K297" s="155" t="s">
        <v>7992</v>
      </c>
      <c r="L297" s="154"/>
      <c r="M297" s="154"/>
    </row>
    <row r="298" spans="1:82" s="2" customFormat="1" x14ac:dyDescent="0.25">
      <c r="A298" s="154"/>
      <c r="B298" s="144"/>
      <c r="C298" s="156">
        <v>2022</v>
      </c>
      <c r="D298" s="155" t="s">
        <v>7993</v>
      </c>
      <c r="E298" s="155" t="s">
        <v>7994</v>
      </c>
      <c r="F298" s="155" t="s">
        <v>7995</v>
      </c>
      <c r="G298" s="155" t="s">
        <v>7996</v>
      </c>
      <c r="H298" s="155" t="s">
        <v>7997</v>
      </c>
      <c r="I298" s="155" t="s">
        <v>7998</v>
      </c>
      <c r="J298" s="155" t="s">
        <v>7999</v>
      </c>
      <c r="K298" s="155" t="s">
        <v>8000</v>
      </c>
      <c r="L298" s="154"/>
      <c r="M298" s="154"/>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row>
    <row r="299" spans="1:82" s="6" customFormat="1" x14ac:dyDescent="0.25">
      <c r="A299" s="171"/>
      <c r="B299" s="172" t="s">
        <v>8082</v>
      </c>
      <c r="C299" s="167">
        <v>2018</v>
      </c>
      <c r="D299" s="168">
        <f t="shared" ref="D299:K300" si="29">SUM(D233,D243,D248,D254,D259,D264,D268,D271,D276,D281,D283,D285,D290)</f>
        <v>63922</v>
      </c>
      <c r="E299" s="168">
        <f t="shared" si="29"/>
        <v>0</v>
      </c>
      <c r="F299" s="168">
        <f t="shared" si="29"/>
        <v>274</v>
      </c>
      <c r="G299" s="168">
        <f t="shared" si="29"/>
        <v>52028</v>
      </c>
      <c r="H299" s="168">
        <f t="shared" si="29"/>
        <v>28735</v>
      </c>
      <c r="I299" s="168">
        <f t="shared" si="29"/>
        <v>0</v>
      </c>
      <c r="J299" s="168">
        <f t="shared" si="29"/>
        <v>107548</v>
      </c>
      <c r="K299" s="168">
        <f t="shared" si="29"/>
        <v>6884</v>
      </c>
      <c r="L299" s="171"/>
      <c r="M299" s="173"/>
    </row>
    <row r="300" spans="1:82" s="6" customFormat="1" x14ac:dyDescent="0.25">
      <c r="A300" s="171"/>
      <c r="B300" s="172" t="s">
        <v>8082</v>
      </c>
      <c r="C300" s="167">
        <v>2019</v>
      </c>
      <c r="D300" s="168">
        <f t="shared" si="29"/>
        <v>338431</v>
      </c>
      <c r="E300" s="168">
        <f t="shared" si="29"/>
        <v>0</v>
      </c>
      <c r="F300" s="168">
        <f t="shared" si="29"/>
        <v>77</v>
      </c>
      <c r="G300" s="168">
        <f t="shared" si="29"/>
        <v>29374</v>
      </c>
      <c r="H300" s="168">
        <f t="shared" si="29"/>
        <v>21761</v>
      </c>
      <c r="I300" s="168">
        <f t="shared" si="29"/>
        <v>0</v>
      </c>
      <c r="J300" s="168">
        <f t="shared" si="29"/>
        <v>35192</v>
      </c>
      <c r="K300" s="168">
        <f t="shared" si="29"/>
        <v>4998</v>
      </c>
      <c r="L300" s="171"/>
      <c r="M300" s="173"/>
    </row>
    <row r="301" spans="1:82" s="6" customFormat="1" x14ac:dyDescent="0.25">
      <c r="A301" s="171"/>
      <c r="B301" s="172" t="s">
        <v>8082</v>
      </c>
      <c r="C301" s="167">
        <v>2020</v>
      </c>
      <c r="D301" s="168">
        <f t="shared" ref="D301:K301" si="30">SUM(D235,D238,D242,D245,D250,D256,D261,D266,D273,D278,D287,D292)</f>
        <v>25850</v>
      </c>
      <c r="E301" s="168">
        <f t="shared" si="30"/>
        <v>0</v>
      </c>
      <c r="F301" s="168">
        <f t="shared" si="30"/>
        <v>838</v>
      </c>
      <c r="G301" s="168">
        <f t="shared" si="30"/>
        <v>7032</v>
      </c>
      <c r="H301" s="168">
        <f t="shared" si="30"/>
        <v>11972</v>
      </c>
      <c r="I301" s="168">
        <f t="shared" si="30"/>
        <v>0</v>
      </c>
      <c r="J301" s="168">
        <f t="shared" si="30"/>
        <v>8201</v>
      </c>
      <c r="K301" s="168">
        <f t="shared" si="30"/>
        <v>15930</v>
      </c>
      <c r="L301" s="171"/>
      <c r="M301" s="173"/>
    </row>
    <row r="302" spans="1:82" s="6" customFormat="1" x14ac:dyDescent="0.25">
      <c r="A302" s="171"/>
      <c r="B302" s="172" t="s">
        <v>8082</v>
      </c>
      <c r="C302" s="167">
        <v>2021</v>
      </c>
      <c r="D302" s="168">
        <f t="shared" ref="D302:K302" si="31">SUM(D236,D239,D246,D251,D253,D257,D262,D270,D267,D274,D279,D288,D293,D295,D297)</f>
        <v>32418</v>
      </c>
      <c r="E302" s="168">
        <f t="shared" si="31"/>
        <v>0</v>
      </c>
      <c r="F302" s="168">
        <f t="shared" si="31"/>
        <v>361</v>
      </c>
      <c r="G302" s="168">
        <f t="shared" si="31"/>
        <v>17715</v>
      </c>
      <c r="H302" s="168">
        <f t="shared" si="31"/>
        <v>7812</v>
      </c>
      <c r="I302" s="168">
        <f t="shared" si="31"/>
        <v>0</v>
      </c>
      <c r="J302" s="168">
        <f t="shared" si="31"/>
        <v>5033.5749999999998</v>
      </c>
      <c r="K302" s="168">
        <f t="shared" si="31"/>
        <v>8274</v>
      </c>
      <c r="L302" s="171"/>
      <c r="M302" s="173"/>
    </row>
    <row r="303" spans="1:82" s="4" customFormat="1" ht="13.8" thickBot="1" x14ac:dyDescent="0.3">
      <c r="A303" s="171"/>
      <c r="B303" s="172" t="s">
        <v>8082</v>
      </c>
      <c r="C303" s="167">
        <v>2022</v>
      </c>
      <c r="D303" s="168">
        <f>SUM(D237,D240,D247,D252,D258,D263,D275,D280,D289,D294,D296,D298)</f>
        <v>14217</v>
      </c>
      <c r="E303" s="168">
        <f t="shared" ref="E303:K303" si="32">SUM(E237,E240,E247,E252,E258,E263,E275,E280,E289,E294,E296,E298)</f>
        <v>0</v>
      </c>
      <c r="F303" s="168">
        <f t="shared" si="32"/>
        <v>2299</v>
      </c>
      <c r="G303" s="168">
        <f t="shared" si="32"/>
        <v>8744</v>
      </c>
      <c r="H303" s="168">
        <f t="shared" si="32"/>
        <v>6290</v>
      </c>
      <c r="I303" s="168">
        <f t="shared" si="32"/>
        <v>0</v>
      </c>
      <c r="J303" s="168">
        <f t="shared" si="32"/>
        <v>1671</v>
      </c>
      <c r="K303" s="168">
        <f t="shared" si="32"/>
        <v>7240</v>
      </c>
      <c r="L303" s="171"/>
      <c r="M303" s="173"/>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row>
    <row r="304" spans="1:82" ht="23.1" customHeight="1" x14ac:dyDescent="0.25">
      <c r="B304" s="160" t="s">
        <v>8166</v>
      </c>
      <c r="C304" s="158"/>
      <c r="D304" s="159"/>
      <c r="E304" s="159"/>
      <c r="F304" s="159"/>
      <c r="G304" s="159"/>
      <c r="H304" s="159"/>
      <c r="I304" s="159"/>
      <c r="J304" s="159"/>
      <c r="K304" s="159"/>
      <c r="L304" s="154"/>
      <c r="M304" s="154"/>
    </row>
    <row r="305" spans="1:82" x14ac:dyDescent="0.25">
      <c r="B305" s="144" t="s">
        <v>8167</v>
      </c>
      <c r="C305" s="156">
        <v>2020</v>
      </c>
      <c r="D305" s="155" t="s">
        <v>8001</v>
      </c>
      <c r="E305" s="155" t="s">
        <v>8002</v>
      </c>
      <c r="F305" s="155" t="s">
        <v>8003</v>
      </c>
      <c r="G305" s="155" t="s">
        <v>8004</v>
      </c>
      <c r="H305" s="155" t="s">
        <v>8005</v>
      </c>
      <c r="I305" s="155" t="s">
        <v>8006</v>
      </c>
      <c r="J305" s="155" t="s">
        <v>8007</v>
      </c>
      <c r="K305" s="155" t="s">
        <v>8008</v>
      </c>
      <c r="L305" s="154"/>
      <c r="M305" s="154"/>
    </row>
    <row r="306" spans="1:82" x14ac:dyDescent="0.25">
      <c r="B306" s="144"/>
      <c r="C306" s="156">
        <v>2021</v>
      </c>
      <c r="D306" s="155">
        <v>1</v>
      </c>
      <c r="E306" s="155" t="s">
        <v>8009</v>
      </c>
      <c r="F306" s="155" t="s">
        <v>8010</v>
      </c>
      <c r="G306" s="155" t="s">
        <v>8011</v>
      </c>
      <c r="H306" s="155" t="s">
        <v>8012</v>
      </c>
      <c r="I306" s="155" t="s">
        <v>8013</v>
      </c>
      <c r="J306" s="155" t="s">
        <v>8014</v>
      </c>
      <c r="K306" s="155">
        <v>52</v>
      </c>
      <c r="L306" s="154"/>
      <c r="M306" s="154"/>
    </row>
    <row r="307" spans="1:82" x14ac:dyDescent="0.25">
      <c r="B307" s="144" t="s">
        <v>8168</v>
      </c>
      <c r="C307" s="156">
        <v>2018</v>
      </c>
      <c r="D307" s="155">
        <v>37</v>
      </c>
      <c r="E307" s="155" t="s">
        <v>8015</v>
      </c>
      <c r="F307" s="155" t="s">
        <v>8016</v>
      </c>
      <c r="G307" s="155">
        <v>144</v>
      </c>
      <c r="H307" s="155" t="s">
        <v>8017</v>
      </c>
      <c r="I307" s="155" t="s">
        <v>8018</v>
      </c>
      <c r="J307" s="155" t="s">
        <v>8019</v>
      </c>
      <c r="K307" s="155">
        <v>19</v>
      </c>
      <c r="L307" s="154"/>
      <c r="M307" s="154"/>
    </row>
    <row r="308" spans="1:82" x14ac:dyDescent="0.25">
      <c r="B308" s="144"/>
      <c r="C308" s="156">
        <v>2019</v>
      </c>
      <c r="D308" s="155">
        <v>18</v>
      </c>
      <c r="E308" s="155" t="s">
        <v>8020</v>
      </c>
      <c r="F308" s="155" t="s">
        <v>8021</v>
      </c>
      <c r="G308" s="155">
        <v>21</v>
      </c>
      <c r="H308" s="155" t="s">
        <v>8022</v>
      </c>
      <c r="I308" s="155" t="s">
        <v>8023</v>
      </c>
      <c r="J308" s="155" t="s">
        <v>8024</v>
      </c>
      <c r="K308" s="155" t="s">
        <v>8025</v>
      </c>
      <c r="L308" s="154"/>
      <c r="M308" s="154"/>
    </row>
    <row r="309" spans="1:82" x14ac:dyDescent="0.25">
      <c r="B309" s="144"/>
      <c r="C309" s="156">
        <v>2020</v>
      </c>
      <c r="D309" s="155">
        <v>20</v>
      </c>
      <c r="E309" s="155" t="s">
        <v>8026</v>
      </c>
      <c r="F309" s="155" t="s">
        <v>8027</v>
      </c>
      <c r="G309" s="155">
        <v>112</v>
      </c>
      <c r="H309" s="155" t="s">
        <v>8028</v>
      </c>
      <c r="I309" s="155" t="s">
        <v>8029</v>
      </c>
      <c r="J309" s="155">
        <v>5</v>
      </c>
      <c r="K309" s="155">
        <v>20</v>
      </c>
      <c r="L309" s="154"/>
      <c r="M309" s="154"/>
    </row>
    <row r="310" spans="1:82" x14ac:dyDescent="0.25">
      <c r="B310" s="144"/>
      <c r="C310" s="156">
        <v>2021</v>
      </c>
      <c r="D310" s="155">
        <v>1</v>
      </c>
      <c r="E310" s="155" t="s">
        <v>8030</v>
      </c>
      <c r="F310" s="155" t="s">
        <v>8031</v>
      </c>
      <c r="G310" s="155">
        <v>2</v>
      </c>
      <c r="H310" s="155" t="s">
        <v>8032</v>
      </c>
      <c r="I310" s="155" t="s">
        <v>8033</v>
      </c>
      <c r="J310" s="155" t="s">
        <v>8034</v>
      </c>
      <c r="K310" s="155" t="s">
        <v>8035</v>
      </c>
      <c r="L310" s="154"/>
      <c r="M310" s="154"/>
    </row>
    <row r="311" spans="1:82" x14ac:dyDescent="0.25">
      <c r="B311" s="144"/>
      <c r="C311" s="156"/>
      <c r="D311" s="155"/>
      <c r="E311" s="155"/>
      <c r="F311" s="155"/>
      <c r="G311" s="155"/>
      <c r="H311" s="155"/>
      <c r="I311" s="155"/>
      <c r="J311" s="155"/>
      <c r="K311" s="155"/>
      <c r="L311" s="154"/>
      <c r="M311" s="154"/>
    </row>
    <row r="312" spans="1:82" x14ac:dyDescent="0.25">
      <c r="B312" s="151" t="s">
        <v>8082</v>
      </c>
      <c r="C312" s="152">
        <v>2018</v>
      </c>
      <c r="D312" s="153">
        <f t="shared" ref="D312:K313" si="33">SUM(D307)</f>
        <v>37</v>
      </c>
      <c r="E312" s="153">
        <f t="shared" si="33"/>
        <v>0</v>
      </c>
      <c r="F312" s="153">
        <f t="shared" si="33"/>
        <v>0</v>
      </c>
      <c r="G312" s="153">
        <f t="shared" si="33"/>
        <v>144</v>
      </c>
      <c r="H312" s="153">
        <f t="shared" si="33"/>
        <v>0</v>
      </c>
      <c r="I312" s="153">
        <f t="shared" si="33"/>
        <v>0</v>
      </c>
      <c r="J312" s="153">
        <f t="shared" si="33"/>
        <v>0</v>
      </c>
      <c r="K312" s="153">
        <f t="shared" si="33"/>
        <v>19</v>
      </c>
      <c r="L312" s="154"/>
      <c r="M312" s="154"/>
    </row>
    <row r="313" spans="1:82" x14ac:dyDescent="0.25">
      <c r="B313" s="151" t="s">
        <v>8082</v>
      </c>
      <c r="C313" s="152">
        <v>2019</v>
      </c>
      <c r="D313" s="153">
        <f t="shared" si="33"/>
        <v>18</v>
      </c>
      <c r="E313" s="153">
        <f t="shared" si="33"/>
        <v>0</v>
      </c>
      <c r="F313" s="153">
        <f t="shared" si="33"/>
        <v>0</v>
      </c>
      <c r="G313" s="153">
        <f t="shared" si="33"/>
        <v>21</v>
      </c>
      <c r="H313" s="153">
        <f t="shared" si="33"/>
        <v>0</v>
      </c>
      <c r="I313" s="153">
        <f t="shared" si="33"/>
        <v>0</v>
      </c>
      <c r="J313" s="153">
        <f t="shared" si="33"/>
        <v>0</v>
      </c>
      <c r="K313" s="153">
        <f t="shared" si="33"/>
        <v>0</v>
      </c>
      <c r="L313" s="154"/>
      <c r="M313" s="154"/>
    </row>
    <row r="314" spans="1:82" x14ac:dyDescent="0.25">
      <c r="B314" s="151" t="s">
        <v>8082</v>
      </c>
      <c r="C314" s="152">
        <v>2020</v>
      </c>
      <c r="D314" s="153">
        <f t="shared" ref="D314:K315" si="34">SUM(D305,D309)</f>
        <v>20</v>
      </c>
      <c r="E314" s="153">
        <f t="shared" si="34"/>
        <v>0</v>
      </c>
      <c r="F314" s="153">
        <f t="shared" si="34"/>
        <v>0</v>
      </c>
      <c r="G314" s="153">
        <f t="shared" si="34"/>
        <v>112</v>
      </c>
      <c r="H314" s="153">
        <f t="shared" si="34"/>
        <v>0</v>
      </c>
      <c r="I314" s="153">
        <f t="shared" si="34"/>
        <v>0</v>
      </c>
      <c r="J314" s="153">
        <f t="shared" si="34"/>
        <v>5</v>
      </c>
      <c r="K314" s="153">
        <f t="shared" si="34"/>
        <v>20</v>
      </c>
      <c r="L314" s="154"/>
      <c r="M314" s="154"/>
    </row>
    <row r="315" spans="1:82" x14ac:dyDescent="0.25">
      <c r="B315" s="151" t="s">
        <v>8082</v>
      </c>
      <c r="C315" s="152">
        <v>2021</v>
      </c>
      <c r="D315" s="153">
        <f t="shared" si="34"/>
        <v>2</v>
      </c>
      <c r="E315" s="153">
        <f t="shared" si="34"/>
        <v>0</v>
      </c>
      <c r="F315" s="153">
        <f t="shared" si="34"/>
        <v>0</v>
      </c>
      <c r="G315" s="153">
        <f t="shared" si="34"/>
        <v>2</v>
      </c>
      <c r="H315" s="153">
        <f t="shared" si="34"/>
        <v>0</v>
      </c>
      <c r="I315" s="153">
        <f t="shared" si="34"/>
        <v>0</v>
      </c>
      <c r="J315" s="153">
        <f t="shared" si="34"/>
        <v>0</v>
      </c>
      <c r="K315" s="153">
        <f t="shared" si="34"/>
        <v>52</v>
      </c>
      <c r="L315" s="154"/>
      <c r="M315" s="154"/>
    </row>
    <row r="316" spans="1:82" s="2" customFormat="1" x14ac:dyDescent="0.25">
      <c r="A316" s="154"/>
      <c r="B316" s="151" t="s">
        <v>8082</v>
      </c>
      <c r="C316" s="152">
        <v>2022</v>
      </c>
      <c r="D316" s="153" t="s">
        <v>8036</v>
      </c>
      <c r="E316" s="153" t="s">
        <v>8037</v>
      </c>
      <c r="F316" s="153" t="s">
        <v>8038</v>
      </c>
      <c r="G316" s="153" t="s">
        <v>8039</v>
      </c>
      <c r="H316" s="153" t="s">
        <v>8040</v>
      </c>
      <c r="I316" s="153" t="s">
        <v>8041</v>
      </c>
      <c r="J316" s="153" t="s">
        <v>8042</v>
      </c>
      <c r="K316" s="153" t="s">
        <v>8043</v>
      </c>
      <c r="L316" s="154"/>
      <c r="M316" s="154"/>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row>
    <row r="317" spans="1:82" x14ac:dyDescent="0.25">
      <c r="B317" s="151" t="s">
        <v>8169</v>
      </c>
      <c r="C317" s="152">
        <v>2018</v>
      </c>
      <c r="D317" s="153">
        <f t="shared" ref="D317:K319" si="35">SUM(D17,D33,D56,D111,D148,D157,D201,D227,D299,D312)</f>
        <v>332744</v>
      </c>
      <c r="E317" s="153">
        <f t="shared" si="35"/>
        <v>2101</v>
      </c>
      <c r="F317" s="153">
        <f t="shared" si="35"/>
        <v>226396</v>
      </c>
      <c r="G317" s="153">
        <f t="shared" si="35"/>
        <v>490108</v>
      </c>
      <c r="H317" s="153">
        <f t="shared" si="35"/>
        <v>54014</v>
      </c>
      <c r="I317" s="153">
        <f t="shared" si="35"/>
        <v>5</v>
      </c>
      <c r="J317" s="174">
        <f t="shared" si="35"/>
        <v>1247561</v>
      </c>
      <c r="K317" s="153">
        <f t="shared" si="35"/>
        <v>690159</v>
      </c>
      <c r="L317" s="154"/>
      <c r="M317" s="154"/>
    </row>
    <row r="318" spans="1:82" x14ac:dyDescent="0.25">
      <c r="B318" s="151" t="s">
        <v>8169</v>
      </c>
      <c r="C318" s="152">
        <v>2019</v>
      </c>
      <c r="D318" s="153">
        <f t="shared" si="35"/>
        <v>433179</v>
      </c>
      <c r="E318" s="153">
        <f t="shared" si="35"/>
        <v>1940</v>
      </c>
      <c r="F318" s="153">
        <f t="shared" si="35"/>
        <v>34525</v>
      </c>
      <c r="G318" s="153">
        <f t="shared" si="35"/>
        <v>667557</v>
      </c>
      <c r="H318" s="153">
        <f t="shared" si="35"/>
        <v>75447</v>
      </c>
      <c r="I318" s="153">
        <f t="shared" si="35"/>
        <v>0</v>
      </c>
      <c r="J318" s="153">
        <f t="shared" si="35"/>
        <v>961204</v>
      </c>
      <c r="K318" s="153">
        <f t="shared" si="35"/>
        <v>575758</v>
      </c>
      <c r="L318" s="154"/>
      <c r="M318" s="154"/>
    </row>
    <row r="319" spans="1:82" x14ac:dyDescent="0.25">
      <c r="B319" s="151" t="s">
        <v>8169</v>
      </c>
      <c r="C319" s="152">
        <v>2020</v>
      </c>
      <c r="D319" s="153">
        <f t="shared" si="35"/>
        <v>355777</v>
      </c>
      <c r="E319" s="153">
        <f t="shared" si="35"/>
        <v>0</v>
      </c>
      <c r="F319" s="153">
        <f t="shared" si="35"/>
        <v>11942</v>
      </c>
      <c r="G319" s="153">
        <f t="shared" si="35"/>
        <v>586804</v>
      </c>
      <c r="H319" s="153">
        <f t="shared" si="35"/>
        <v>53959</v>
      </c>
      <c r="I319" s="153">
        <f t="shared" si="35"/>
        <v>0</v>
      </c>
      <c r="J319" s="174">
        <f t="shared" si="35"/>
        <v>1175512</v>
      </c>
      <c r="K319" s="153">
        <f t="shared" si="35"/>
        <v>303267</v>
      </c>
      <c r="L319" s="154"/>
      <c r="M319" s="154"/>
    </row>
    <row r="320" spans="1:82" x14ac:dyDescent="0.25">
      <c r="B320" s="151" t="s">
        <v>8169</v>
      </c>
      <c r="C320" s="152">
        <v>2021</v>
      </c>
      <c r="D320" s="153">
        <f>SUM(D20,D36,D59,D114,D151,D160,D204,D230,D302,D315)</f>
        <v>259306</v>
      </c>
      <c r="E320" s="153">
        <f t="shared" ref="E320:G320" si="36">SUM(E20,E36,E59,E114,E151,E160,E204,E230,E302,E315)</f>
        <v>18</v>
      </c>
      <c r="F320" s="153">
        <f t="shared" si="36"/>
        <v>402</v>
      </c>
      <c r="G320" s="153">
        <f t="shared" si="36"/>
        <v>605891</v>
      </c>
      <c r="H320" s="153">
        <f>SUM(H20,H36,H59,H114,H151,H160,H204,H230,H302,H315)</f>
        <v>50501</v>
      </c>
      <c r="I320" s="153">
        <f>SUM(I20,I36,I59,I114,I151,I160,I204,I230,I302,I315)</f>
        <v>1879</v>
      </c>
      <c r="J320" s="153">
        <f>SUM(J20,J36,J59,J114,J151,J160,J204,J230,J302,J315)</f>
        <v>737587.57499999995</v>
      </c>
      <c r="K320" s="153">
        <f>SUM(K20,K36,K59,K114,K151,K160,K204,K230,K302,K315)</f>
        <v>331038</v>
      </c>
      <c r="L320" s="154"/>
      <c r="M320" s="154"/>
    </row>
    <row r="321" spans="1:82" s="2" customFormat="1" x14ac:dyDescent="0.25">
      <c r="A321" s="154"/>
      <c r="B321" s="151" t="s">
        <v>8169</v>
      </c>
      <c r="C321" s="152">
        <v>2022</v>
      </c>
      <c r="D321" s="153">
        <f>SUM(D21,D37,D60,D115,D152,D161,D205,D231,D303,D316)</f>
        <v>1276683</v>
      </c>
      <c r="E321" s="153">
        <f t="shared" ref="E321:K321" si="37">SUM(E21,E37,E60,E115,E152,E161,E205,E231,E303,E316)</f>
        <v>0</v>
      </c>
      <c r="F321" s="153">
        <f t="shared" si="37"/>
        <v>8836</v>
      </c>
      <c r="G321" s="153">
        <f t="shared" si="37"/>
        <v>414892</v>
      </c>
      <c r="H321" s="153">
        <f t="shared" si="37"/>
        <v>141179</v>
      </c>
      <c r="I321" s="153">
        <f t="shared" si="37"/>
        <v>0</v>
      </c>
      <c r="J321" s="153">
        <f t="shared" si="37"/>
        <v>639805</v>
      </c>
      <c r="K321" s="153">
        <f t="shared" si="37"/>
        <v>96131</v>
      </c>
      <c r="L321" s="154"/>
      <c r="M321" s="154"/>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row>
    <row r="322" spans="1:82" x14ac:dyDescent="0.25">
      <c r="B322" s="154"/>
      <c r="C322" s="154"/>
      <c r="D322" s="175"/>
      <c r="E322" s="175"/>
      <c r="F322" s="175"/>
      <c r="G322" s="175"/>
      <c r="H322" s="175"/>
      <c r="I322" s="175"/>
      <c r="J322" s="175"/>
      <c r="K322" s="175"/>
      <c r="L322" s="154"/>
      <c r="M322" s="154"/>
    </row>
    <row r="323" spans="1:82" x14ac:dyDescent="0.25">
      <c r="B323" s="192" t="s">
        <v>17</v>
      </c>
      <c r="C323" s="193"/>
      <c r="D323" s="193"/>
      <c r="E323" s="193"/>
      <c r="F323" s="193"/>
      <c r="G323" s="193"/>
      <c r="H323" s="193"/>
      <c r="I323" s="193"/>
      <c r="J323" s="193"/>
      <c r="K323" s="154"/>
      <c r="L323" s="154"/>
      <c r="M323" s="154"/>
    </row>
    <row r="324" spans="1:82" ht="51.75" customHeight="1" x14ac:dyDescent="0.25">
      <c r="B324" s="193"/>
      <c r="C324" s="193"/>
      <c r="D324" s="193"/>
      <c r="E324" s="193"/>
      <c r="F324" s="193"/>
      <c r="G324" s="193"/>
      <c r="H324" s="193"/>
      <c r="I324" s="193"/>
      <c r="J324" s="193"/>
      <c r="K324" s="154"/>
      <c r="L324" s="154"/>
      <c r="M324" s="154"/>
    </row>
  </sheetData>
  <mergeCells count="11">
    <mergeCell ref="H6:H7"/>
    <mergeCell ref="I6:I7"/>
    <mergeCell ref="J6:J7"/>
    <mergeCell ref="K6:K7"/>
    <mergeCell ref="B323:J324"/>
    <mergeCell ref="B6:B7"/>
    <mergeCell ref="C6:C7"/>
    <mergeCell ref="D6:D7"/>
    <mergeCell ref="E6:E7"/>
    <mergeCell ref="F6:F7"/>
    <mergeCell ref="G6:G7"/>
  </mergeCells>
  <pageMargins left="0.7" right="0.7" top="0.75" bottom="0.75" header="0.3" footer="0.3"/>
  <pageSetup paperSize="9" orientation="portrait" verticalDpi="0" r:id="rId1"/>
  <ignoredErrors>
    <ignoredError sqref="G14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8" ma:contentTypeDescription="Create a new document." ma:contentTypeScope="" ma:versionID="1d83f607f58ebb484383ab2696e7bbb4">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a98db98d518c820dd2e833a97ebcd78b"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F3E09-A5FD-4995-AE80-573845737B8C}"/>
</file>

<file path=customXml/itemProps2.xml><?xml version="1.0" encoding="utf-8"?>
<ds:datastoreItem xmlns:ds="http://schemas.openxmlformats.org/officeDocument/2006/customXml" ds:itemID="{FABD64BF-F6E2-4861-8381-EB8527A11642}">
  <ds:schemaRefs>
    <ds:schemaRef ds:uri="http://schemas.microsoft.com/office/2006/metadata/properties"/>
    <ds:schemaRef ds:uri="http://schemas.microsoft.com/office/infopath/2007/PartnerControls"/>
    <ds:schemaRef ds:uri="985ec44e-1bab-4c0b-9df0-6ba128686fc9"/>
    <ds:schemaRef ds:uri="c228f1f2-7ab5-409d-a0ac-8425036e7d3a"/>
    <ds:schemaRef ds:uri="02943a66-4a19-4631-b41a-7d5bed7741be"/>
    <ds:schemaRef ds:uri="17c4900f-10c8-4596-94a2-6f844684431c"/>
    <ds:schemaRef ds:uri="477fcf7c-0639-4925-a21b-f513a5bfdee7"/>
  </ds:schemaRefs>
</ds:datastoreItem>
</file>

<file path=customXml/itemProps3.xml><?xml version="1.0" encoding="utf-8"?>
<ds:datastoreItem xmlns:ds="http://schemas.openxmlformats.org/officeDocument/2006/customXml" ds:itemID="{3D18B3FE-EA8B-4F25-BE85-DAD110CE6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مقدمة</vt:lpstr>
      <vt:lpstr>الجدول ألف</vt:lpstr>
      <vt:lpstr>الجدول باء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Shady Eldamasy</cp:lastModifiedBy>
  <dcterms:created xsi:type="dcterms:W3CDTF">2022-09-13T13:52:41Z</dcterms:created>
  <dcterms:modified xsi:type="dcterms:W3CDTF">2024-01-30T13:59:14Z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0x010100DBC1979BDAC68348A7A727679CEB4C7F</vt:lpwstr>
  </property>
</Properties>
</file>