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sharepoint.com/sites/UNOV-UNODCSecretaryoftheInternationalNarcoticsControlBoard/OS/Annual Report &amp; Press Kit/2023/secure portal/"/>
    </mc:Choice>
  </mc:AlternateContent>
  <xr:revisionPtr revIDLastSave="1194" documentId="8_{4EAE4226-60F5-4D61-85C4-1F74C72ED21B}" xr6:coauthVersionLast="47" xr6:coauthVersionMax="47" xr10:uidLastSave="{597E2111-F4A3-48B0-9665-EB1E6A23FC85}"/>
  <bookViews>
    <workbookView xWindow="-110" yWindow="-110" windowWidth="19420" windowHeight="10300" xr2:uid="{00000000-000D-0000-FFFF-FFFF00000000}"/>
  </bookViews>
  <sheets>
    <sheet name="Introduction" sheetId="3" r:id="rId1"/>
    <sheet name="Table A" sheetId="1" r:id="rId2"/>
    <sheet name="Table B" sheetId="2" r:id="rId3"/>
  </sheets>
  <definedNames>
    <definedName name="_xlnm._FilterDatabase" localSheetId="1" hidden="1">'Table A'!$B$3:$J$339</definedName>
    <definedName name="_xlnm._FilterDatabase" localSheetId="2" hidden="1">'Table B'!$B$6:$K$320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324" i="1" l="1"/>
  <c r="AV225" i="1"/>
  <c r="T324" i="1"/>
  <c r="P324" i="1"/>
  <c r="J324" i="1"/>
  <c r="H324" i="1"/>
  <c r="F324" i="1"/>
  <c r="D324" i="1"/>
  <c r="BB324" i="1"/>
  <c r="AZ324" i="1"/>
  <c r="AX324" i="1"/>
  <c r="AV324" i="1"/>
  <c r="AT324" i="1"/>
  <c r="AR324" i="1"/>
  <c r="AP324" i="1"/>
  <c r="AN324" i="1"/>
  <c r="AL324" i="1"/>
  <c r="AD324" i="1"/>
  <c r="AH324" i="1"/>
  <c r="AJ324" i="1"/>
  <c r="AF324" i="1"/>
  <c r="AB324" i="1"/>
  <c r="Z324" i="1"/>
  <c r="X324" i="1"/>
  <c r="V324" i="1"/>
  <c r="R324" i="1"/>
  <c r="N324" i="1"/>
  <c r="L324" i="1"/>
  <c r="L58" i="1" l="1"/>
  <c r="H58" i="1"/>
  <c r="D58" i="1"/>
  <c r="F27" i="1"/>
  <c r="D26" i="1"/>
  <c r="D27" i="1"/>
  <c r="AR339" i="1"/>
  <c r="AR338" i="1"/>
  <c r="AR337" i="1"/>
  <c r="AR336" i="1"/>
  <c r="AR335" i="1"/>
  <c r="AR323" i="1"/>
  <c r="AR322" i="1"/>
  <c r="AR321" i="1"/>
  <c r="AR320" i="1"/>
  <c r="AR225" i="1"/>
  <c r="AR224" i="1"/>
  <c r="AR223" i="1"/>
  <c r="AR222" i="1"/>
  <c r="AR221" i="1"/>
  <c r="AR191" i="1"/>
  <c r="AR190" i="1"/>
  <c r="AR189" i="1"/>
  <c r="AR188" i="1"/>
  <c r="AR187" i="1"/>
  <c r="AR145" i="1"/>
  <c r="AR144" i="1"/>
  <c r="AR143" i="1"/>
  <c r="AR142" i="1"/>
  <c r="AR141" i="1"/>
  <c r="AR134" i="1"/>
  <c r="AR133" i="1"/>
  <c r="AR132" i="1"/>
  <c r="AR131" i="1"/>
  <c r="AR130" i="1"/>
  <c r="AR101" i="1"/>
  <c r="AR100" i="1"/>
  <c r="AR99" i="1"/>
  <c r="AR98" i="1"/>
  <c r="AR97" i="1"/>
  <c r="AR59" i="1"/>
  <c r="AR58" i="1"/>
  <c r="AR57" i="1"/>
  <c r="AR56" i="1"/>
  <c r="AR55" i="1"/>
  <c r="AR38" i="1"/>
  <c r="AR37" i="1"/>
  <c r="AR36" i="1"/>
  <c r="AR35" i="1"/>
  <c r="AR27" i="1"/>
  <c r="AR26" i="1"/>
  <c r="AR25" i="1"/>
  <c r="AR24" i="1"/>
  <c r="AR23" i="1"/>
  <c r="AH339" i="1"/>
  <c r="AH338" i="1"/>
  <c r="AH337" i="1"/>
  <c r="AH336" i="1"/>
  <c r="AH335" i="1"/>
  <c r="AH323" i="1"/>
  <c r="AH322" i="1"/>
  <c r="AH321" i="1"/>
  <c r="AH320" i="1"/>
  <c r="AH225" i="1"/>
  <c r="AH224" i="1"/>
  <c r="AH223" i="1"/>
  <c r="AH222" i="1"/>
  <c r="AH221" i="1"/>
  <c r="AH191" i="1"/>
  <c r="AH190" i="1"/>
  <c r="AH189" i="1"/>
  <c r="AH188" i="1"/>
  <c r="AH187" i="1"/>
  <c r="AH145" i="1"/>
  <c r="AH144" i="1"/>
  <c r="AH143" i="1"/>
  <c r="AH142" i="1"/>
  <c r="AH141" i="1"/>
  <c r="AH134" i="1"/>
  <c r="AH133" i="1"/>
  <c r="AH132" i="1"/>
  <c r="AH131" i="1"/>
  <c r="AH130" i="1"/>
  <c r="AH101" i="1"/>
  <c r="AH100" i="1"/>
  <c r="AH99" i="1"/>
  <c r="AH98" i="1"/>
  <c r="AH97" i="1"/>
  <c r="AH59" i="1"/>
  <c r="AH58" i="1"/>
  <c r="AH57" i="1"/>
  <c r="AH56" i="1"/>
  <c r="AH55" i="1"/>
  <c r="AH38" i="1"/>
  <c r="AH37" i="1"/>
  <c r="AH36" i="1"/>
  <c r="AH35" i="1"/>
  <c r="AH27" i="1"/>
  <c r="AH26" i="1"/>
  <c r="AH25" i="1"/>
  <c r="AH24" i="1"/>
  <c r="AH23" i="1"/>
  <c r="J339" i="1"/>
  <c r="J338" i="1"/>
  <c r="J337" i="1"/>
  <c r="J336" i="1"/>
  <c r="J335" i="1"/>
  <c r="J323" i="1"/>
  <c r="J322" i="1"/>
  <c r="J321" i="1"/>
  <c r="J320" i="1"/>
  <c r="J225" i="1"/>
  <c r="J224" i="1"/>
  <c r="J223" i="1"/>
  <c r="J222" i="1"/>
  <c r="J221" i="1"/>
  <c r="J191" i="1"/>
  <c r="J190" i="1"/>
  <c r="J189" i="1"/>
  <c r="J188" i="1"/>
  <c r="J187" i="1"/>
  <c r="J145" i="1"/>
  <c r="J144" i="1"/>
  <c r="J143" i="1"/>
  <c r="J142" i="1"/>
  <c r="J141" i="1"/>
  <c r="J134" i="1"/>
  <c r="J133" i="1"/>
  <c r="J132" i="1"/>
  <c r="J131" i="1"/>
  <c r="J130" i="1"/>
  <c r="J101" i="1"/>
  <c r="J100" i="1"/>
  <c r="J99" i="1"/>
  <c r="J98" i="1"/>
  <c r="J97" i="1"/>
  <c r="J59" i="1"/>
  <c r="J58" i="1"/>
  <c r="J57" i="1"/>
  <c r="J56" i="1"/>
  <c r="J55" i="1"/>
  <c r="J38" i="1"/>
  <c r="J37" i="1"/>
  <c r="J36" i="1"/>
  <c r="J35" i="1"/>
  <c r="J27" i="1"/>
  <c r="J26" i="1"/>
  <c r="J25" i="1"/>
  <c r="J24" i="1"/>
  <c r="J23" i="1"/>
  <c r="J320" i="2"/>
  <c r="K320" i="2"/>
  <c r="I320" i="2"/>
  <c r="H320" i="2"/>
  <c r="E320" i="2"/>
  <c r="F320" i="2"/>
  <c r="G320" i="2"/>
  <c r="E321" i="2"/>
  <c r="F321" i="2"/>
  <c r="G321" i="2"/>
  <c r="H321" i="2"/>
  <c r="I321" i="2"/>
  <c r="J321" i="2"/>
  <c r="K321" i="2"/>
  <c r="D320" i="2"/>
  <c r="D321" i="2"/>
  <c r="E230" i="2"/>
  <c r="F230" i="2"/>
  <c r="G230" i="2"/>
  <c r="H230" i="2"/>
  <c r="I230" i="2"/>
  <c r="J230" i="2"/>
  <c r="K230" i="2"/>
  <c r="D230" i="2"/>
  <c r="E231" i="2"/>
  <c r="F231" i="2"/>
  <c r="G231" i="2"/>
  <c r="H231" i="2"/>
  <c r="I231" i="2"/>
  <c r="J231" i="2"/>
  <c r="K231" i="2"/>
  <c r="D231" i="2"/>
  <c r="D315" i="2"/>
  <c r="E303" i="2"/>
  <c r="F303" i="2"/>
  <c r="G303" i="2"/>
  <c r="H303" i="2"/>
  <c r="I303" i="2"/>
  <c r="J303" i="2"/>
  <c r="K303" i="2"/>
  <c r="D303" i="2"/>
  <c r="G205" i="2"/>
  <c r="E205" i="2"/>
  <c r="F205" i="2"/>
  <c r="H205" i="2"/>
  <c r="I205" i="2"/>
  <c r="J205" i="2"/>
  <c r="K205" i="2"/>
  <c r="D205" i="2"/>
  <c r="E161" i="2"/>
  <c r="F161" i="2"/>
  <c r="G161" i="2"/>
  <c r="H161" i="2"/>
  <c r="I161" i="2"/>
  <c r="J161" i="2"/>
  <c r="K161" i="2"/>
  <c r="D161" i="2"/>
  <c r="E152" i="2"/>
  <c r="F152" i="2"/>
  <c r="G152" i="2"/>
  <c r="H152" i="2"/>
  <c r="I152" i="2"/>
  <c r="J152" i="2"/>
  <c r="K152" i="2"/>
  <c r="D152" i="2"/>
  <c r="K115" i="2"/>
  <c r="I115" i="2"/>
  <c r="J115" i="2"/>
  <c r="H115" i="2"/>
  <c r="G115" i="2"/>
  <c r="E115" i="2"/>
  <c r="F115" i="2"/>
  <c r="D115" i="2"/>
  <c r="E60" i="2"/>
  <c r="F60" i="2"/>
  <c r="G60" i="2"/>
  <c r="H60" i="2"/>
  <c r="I60" i="2"/>
  <c r="J60" i="2"/>
  <c r="K60" i="2"/>
  <c r="D60" i="2"/>
  <c r="E21" i="2"/>
  <c r="F21" i="2"/>
  <c r="G21" i="2"/>
  <c r="H21" i="2"/>
  <c r="I21" i="2"/>
  <c r="J21" i="2"/>
  <c r="K21" i="2"/>
  <c r="D21" i="2"/>
  <c r="AR344" i="1" l="1"/>
  <c r="AH341" i="1"/>
  <c r="AR342" i="1"/>
  <c r="AR343" i="1"/>
  <c r="AR345" i="1"/>
  <c r="AR341" i="1"/>
  <c r="AH344" i="1"/>
  <c r="AH343" i="1"/>
  <c r="AH342" i="1"/>
  <c r="AH345" i="1"/>
  <c r="J343" i="1"/>
  <c r="J342" i="1"/>
  <c r="J344" i="1"/>
  <c r="J341" i="1"/>
  <c r="J345" i="1"/>
  <c r="F225" i="1"/>
  <c r="H225" i="1"/>
  <c r="L225" i="1"/>
  <c r="N225" i="1"/>
  <c r="P225" i="1"/>
  <c r="R225" i="1"/>
  <c r="T225" i="1"/>
  <c r="V225" i="1"/>
  <c r="X225" i="1"/>
  <c r="Z225" i="1"/>
  <c r="AB225" i="1"/>
  <c r="AD225" i="1"/>
  <c r="AF225" i="1"/>
  <c r="AJ225" i="1"/>
  <c r="AL225" i="1"/>
  <c r="AN225" i="1"/>
  <c r="AP225" i="1"/>
  <c r="AT225" i="1"/>
  <c r="AX225" i="1"/>
  <c r="AZ225" i="1"/>
  <c r="BB225" i="1"/>
  <c r="BD225" i="1"/>
  <c r="L191" i="1"/>
  <c r="F191" i="1"/>
  <c r="H191" i="1"/>
  <c r="N191" i="1"/>
  <c r="P191" i="1"/>
  <c r="R191" i="1"/>
  <c r="T191" i="1"/>
  <c r="V191" i="1"/>
  <c r="X191" i="1"/>
  <c r="Z191" i="1"/>
  <c r="AB191" i="1"/>
  <c r="AD191" i="1"/>
  <c r="AF191" i="1"/>
  <c r="AJ191" i="1"/>
  <c r="AL191" i="1"/>
  <c r="AN191" i="1"/>
  <c r="AP191" i="1"/>
  <c r="AT191" i="1"/>
  <c r="AV191" i="1"/>
  <c r="AX191" i="1"/>
  <c r="AZ191" i="1"/>
  <c r="BB191" i="1"/>
  <c r="BD191" i="1"/>
  <c r="F145" i="1"/>
  <c r="H145" i="1"/>
  <c r="L145" i="1"/>
  <c r="N145" i="1"/>
  <c r="P145" i="1"/>
  <c r="R145" i="1"/>
  <c r="T145" i="1"/>
  <c r="V145" i="1"/>
  <c r="X145" i="1"/>
  <c r="Z145" i="1"/>
  <c r="AB145" i="1"/>
  <c r="AD145" i="1"/>
  <c r="AF145" i="1"/>
  <c r="AJ145" i="1"/>
  <c r="AL145" i="1"/>
  <c r="AN145" i="1"/>
  <c r="AP145" i="1"/>
  <c r="AT145" i="1"/>
  <c r="AV145" i="1"/>
  <c r="AX145" i="1"/>
  <c r="AZ145" i="1"/>
  <c r="BB145" i="1"/>
  <c r="BD145" i="1"/>
  <c r="D145" i="1"/>
  <c r="D101" i="1"/>
  <c r="L59" i="1"/>
  <c r="N59" i="1"/>
  <c r="P59" i="1"/>
  <c r="R59" i="1"/>
  <c r="T59" i="1"/>
  <c r="V59" i="1"/>
  <c r="X59" i="1"/>
  <c r="Z59" i="1"/>
  <c r="AB59" i="1"/>
  <c r="AD59" i="1"/>
  <c r="AF59" i="1"/>
  <c r="AJ59" i="1"/>
  <c r="AL59" i="1"/>
  <c r="AN59" i="1"/>
  <c r="AP59" i="1"/>
  <c r="AT59" i="1"/>
  <c r="AV59" i="1"/>
  <c r="AX59" i="1"/>
  <c r="AZ59" i="1"/>
  <c r="BB59" i="1"/>
  <c r="BD59" i="1"/>
  <c r="F59" i="1"/>
  <c r="H59" i="1"/>
  <c r="D59" i="1"/>
  <c r="BD339" i="1" l="1"/>
  <c r="BB339" i="1"/>
  <c r="AZ339" i="1"/>
  <c r="AX339" i="1"/>
  <c r="AV339" i="1"/>
  <c r="AT339" i="1"/>
  <c r="AP339" i="1"/>
  <c r="AN339" i="1"/>
  <c r="AL339" i="1"/>
  <c r="AJ339" i="1"/>
  <c r="AF339" i="1"/>
  <c r="AD339" i="1"/>
  <c r="AB339" i="1"/>
  <c r="Z339" i="1"/>
  <c r="X339" i="1"/>
  <c r="V339" i="1"/>
  <c r="T339" i="1"/>
  <c r="R339" i="1"/>
  <c r="P339" i="1"/>
  <c r="N339" i="1"/>
  <c r="L339" i="1"/>
  <c r="H339" i="1"/>
  <c r="F339" i="1"/>
  <c r="D339" i="1"/>
  <c r="D225" i="1"/>
  <c r="D191" i="1"/>
  <c r="D134" i="1"/>
  <c r="F134" i="1"/>
  <c r="H134" i="1"/>
  <c r="L134" i="1"/>
  <c r="N134" i="1"/>
  <c r="P134" i="1"/>
  <c r="R134" i="1"/>
  <c r="T134" i="1"/>
  <c r="V134" i="1"/>
  <c r="X134" i="1"/>
  <c r="Z134" i="1"/>
  <c r="AB134" i="1"/>
  <c r="AD134" i="1"/>
  <c r="AF134" i="1"/>
  <c r="AJ134" i="1"/>
  <c r="AL134" i="1"/>
  <c r="AN134" i="1"/>
  <c r="AP134" i="1"/>
  <c r="AT134" i="1"/>
  <c r="AV134" i="1"/>
  <c r="AX134" i="1"/>
  <c r="AZ134" i="1"/>
  <c r="BB134" i="1"/>
  <c r="BD134" i="1"/>
  <c r="BD101" i="1"/>
  <c r="BB101" i="1"/>
  <c r="AZ101" i="1"/>
  <c r="AX101" i="1"/>
  <c r="AV101" i="1"/>
  <c r="AT101" i="1"/>
  <c r="AP101" i="1"/>
  <c r="AN101" i="1"/>
  <c r="AL101" i="1"/>
  <c r="AJ101" i="1"/>
  <c r="AF101" i="1"/>
  <c r="AD101" i="1"/>
  <c r="AB101" i="1"/>
  <c r="Z101" i="1"/>
  <c r="X101" i="1"/>
  <c r="V101" i="1"/>
  <c r="T101" i="1"/>
  <c r="R101" i="1"/>
  <c r="P101" i="1"/>
  <c r="N101" i="1"/>
  <c r="L101" i="1"/>
  <c r="H101" i="1"/>
  <c r="F101" i="1"/>
  <c r="H27" i="1"/>
  <c r="L27" i="1"/>
  <c r="N27" i="1"/>
  <c r="P27" i="1"/>
  <c r="R27" i="1"/>
  <c r="T27" i="1"/>
  <c r="V27" i="1"/>
  <c r="X27" i="1"/>
  <c r="Z27" i="1"/>
  <c r="AB27" i="1"/>
  <c r="AD27" i="1"/>
  <c r="AF27" i="1"/>
  <c r="AJ27" i="1"/>
  <c r="AL27" i="1"/>
  <c r="AN27" i="1"/>
  <c r="AP27" i="1"/>
  <c r="AT27" i="1"/>
  <c r="AV27" i="1"/>
  <c r="AX27" i="1"/>
  <c r="AZ27" i="1"/>
  <c r="BB27" i="1"/>
  <c r="BD27" i="1"/>
  <c r="F345" i="1" l="1"/>
  <c r="D345" i="1"/>
  <c r="G149" i="2"/>
  <c r="G150" i="2"/>
  <c r="F323" i="1"/>
  <c r="G323" i="1"/>
  <c r="H323" i="1"/>
  <c r="I323" i="1"/>
  <c r="L323" i="1"/>
  <c r="M323" i="1"/>
  <c r="N323" i="1"/>
  <c r="O323" i="1"/>
  <c r="P323" i="1"/>
  <c r="Q323" i="1"/>
  <c r="R323" i="1"/>
  <c r="S323" i="1"/>
  <c r="T323" i="1"/>
  <c r="U323" i="1"/>
  <c r="V323" i="1"/>
  <c r="W323" i="1"/>
  <c r="X323" i="1"/>
  <c r="Y323" i="1"/>
  <c r="Z323" i="1"/>
  <c r="AA323" i="1"/>
  <c r="AB323" i="1"/>
  <c r="AC323" i="1"/>
  <c r="AD323" i="1"/>
  <c r="AE323" i="1"/>
  <c r="AF323" i="1"/>
  <c r="AI323" i="1"/>
  <c r="AJ323" i="1"/>
  <c r="AK323" i="1"/>
  <c r="AL323" i="1"/>
  <c r="AM323" i="1"/>
  <c r="AN323" i="1"/>
  <c r="AO323" i="1"/>
  <c r="AP323" i="1"/>
  <c r="AS323" i="1"/>
  <c r="AT323" i="1"/>
  <c r="AU323" i="1"/>
  <c r="AV323" i="1"/>
  <c r="AW323" i="1"/>
  <c r="AX323" i="1"/>
  <c r="AY323" i="1"/>
  <c r="AZ323" i="1"/>
  <c r="BA323" i="1"/>
  <c r="BB323" i="1"/>
  <c r="BC323" i="1"/>
  <c r="BD323" i="1"/>
  <c r="D323" i="1"/>
  <c r="G302" i="2"/>
  <c r="H302" i="2"/>
  <c r="I302" i="2"/>
  <c r="J302" i="2"/>
  <c r="K302" i="2"/>
  <c r="E302" i="2"/>
  <c r="F302" i="2"/>
  <c r="D302" i="2"/>
  <c r="D321" i="1"/>
  <c r="K204" i="2"/>
  <c r="J204" i="2"/>
  <c r="I204" i="2"/>
  <c r="H204" i="2"/>
  <c r="G204" i="2"/>
  <c r="F204" i="2"/>
  <c r="E204" i="2"/>
  <c r="D204" i="2"/>
  <c r="F187" i="1"/>
  <c r="D189" i="1"/>
  <c r="E203" i="2"/>
  <c r="F203" i="2"/>
  <c r="G203" i="2"/>
  <c r="H203" i="2"/>
  <c r="I203" i="2"/>
  <c r="J203" i="2"/>
  <c r="K203" i="2"/>
  <c r="D203" i="2"/>
  <c r="K315" i="2"/>
  <c r="J315" i="2"/>
  <c r="I315" i="2"/>
  <c r="H315" i="2"/>
  <c r="G315" i="2"/>
  <c r="F315" i="2"/>
  <c r="E315" i="2"/>
  <c r="K314" i="2"/>
  <c r="J314" i="2"/>
  <c r="I314" i="2"/>
  <c r="H314" i="2"/>
  <c r="G314" i="2"/>
  <c r="F314" i="2"/>
  <c r="E314" i="2"/>
  <c r="D314" i="2"/>
  <c r="K313" i="2"/>
  <c r="J313" i="2"/>
  <c r="I313" i="2"/>
  <c r="H313" i="2"/>
  <c r="G313" i="2"/>
  <c r="F313" i="2"/>
  <c r="E313" i="2"/>
  <c r="D313" i="2"/>
  <c r="K312" i="2"/>
  <c r="J312" i="2"/>
  <c r="I312" i="2"/>
  <c r="H312" i="2"/>
  <c r="G312" i="2"/>
  <c r="F312" i="2"/>
  <c r="E312" i="2"/>
  <c r="D312" i="2"/>
  <c r="K301" i="2"/>
  <c r="J301" i="2"/>
  <c r="I301" i="2"/>
  <c r="H301" i="2"/>
  <c r="G301" i="2"/>
  <c r="F301" i="2"/>
  <c r="E301" i="2"/>
  <c r="D301" i="2"/>
  <c r="K300" i="2"/>
  <c r="J300" i="2"/>
  <c r="I300" i="2"/>
  <c r="H300" i="2"/>
  <c r="G300" i="2"/>
  <c r="F300" i="2"/>
  <c r="E300" i="2"/>
  <c r="D300" i="2"/>
  <c r="K299" i="2"/>
  <c r="J299" i="2"/>
  <c r="I299" i="2"/>
  <c r="H299" i="2"/>
  <c r="G299" i="2"/>
  <c r="F299" i="2"/>
  <c r="E299" i="2"/>
  <c r="D299" i="2"/>
  <c r="K229" i="2"/>
  <c r="J229" i="2"/>
  <c r="I229" i="2"/>
  <c r="H229" i="2"/>
  <c r="G229" i="2"/>
  <c r="F229" i="2"/>
  <c r="E229" i="2"/>
  <c r="D229" i="2"/>
  <c r="K228" i="2"/>
  <c r="J228" i="2"/>
  <c r="I228" i="2"/>
  <c r="H228" i="2"/>
  <c r="G228" i="2"/>
  <c r="F228" i="2"/>
  <c r="E228" i="2"/>
  <c r="D228" i="2"/>
  <c r="K227" i="2"/>
  <c r="J227" i="2"/>
  <c r="I227" i="2"/>
  <c r="H227" i="2"/>
  <c r="G227" i="2"/>
  <c r="F227" i="2"/>
  <c r="E227" i="2"/>
  <c r="D227" i="2"/>
  <c r="K202" i="2"/>
  <c r="J202" i="2"/>
  <c r="I202" i="2"/>
  <c r="H202" i="2"/>
  <c r="G202" i="2"/>
  <c r="F202" i="2"/>
  <c r="E202" i="2"/>
  <c r="D202" i="2"/>
  <c r="K201" i="2"/>
  <c r="J201" i="2"/>
  <c r="I201" i="2"/>
  <c r="H201" i="2"/>
  <c r="G201" i="2"/>
  <c r="F201" i="2"/>
  <c r="E201" i="2"/>
  <c r="D201" i="2"/>
  <c r="K158" i="2"/>
  <c r="J158" i="2"/>
  <c r="I158" i="2"/>
  <c r="H158" i="2"/>
  <c r="G158" i="2"/>
  <c r="F158" i="2"/>
  <c r="E158" i="2"/>
  <c r="D158" i="2"/>
  <c r="K157" i="2"/>
  <c r="J157" i="2"/>
  <c r="I157" i="2"/>
  <c r="H157" i="2"/>
  <c r="G157" i="2"/>
  <c r="F157" i="2"/>
  <c r="E157" i="2"/>
  <c r="D157" i="2"/>
  <c r="K151" i="2"/>
  <c r="J151" i="2"/>
  <c r="I151" i="2"/>
  <c r="H151" i="2"/>
  <c r="G151" i="2"/>
  <c r="F151" i="2"/>
  <c r="E151" i="2"/>
  <c r="D151" i="2"/>
  <c r="K150" i="2"/>
  <c r="J150" i="2"/>
  <c r="I150" i="2"/>
  <c r="H150" i="2"/>
  <c r="F150" i="2"/>
  <c r="E150" i="2"/>
  <c r="D150" i="2"/>
  <c r="K149" i="2"/>
  <c r="J149" i="2"/>
  <c r="I149" i="2"/>
  <c r="H149" i="2"/>
  <c r="F149" i="2"/>
  <c r="E149" i="2"/>
  <c r="D149" i="2"/>
  <c r="K148" i="2"/>
  <c r="J148" i="2"/>
  <c r="I148" i="2"/>
  <c r="H148" i="2"/>
  <c r="G148" i="2"/>
  <c r="F148" i="2"/>
  <c r="E148" i="2"/>
  <c r="D148" i="2"/>
  <c r="D114" i="2"/>
  <c r="D113" i="2"/>
  <c r="D111" i="2"/>
  <c r="D110" i="2"/>
  <c r="K59" i="2"/>
  <c r="J59" i="2"/>
  <c r="I59" i="2"/>
  <c r="H59" i="2"/>
  <c r="G59" i="2"/>
  <c r="F59" i="2"/>
  <c r="E59" i="2"/>
  <c r="D59" i="2"/>
  <c r="K58" i="2"/>
  <c r="J58" i="2"/>
  <c r="I58" i="2"/>
  <c r="H58" i="2"/>
  <c r="G58" i="2"/>
  <c r="F58" i="2"/>
  <c r="E58" i="2"/>
  <c r="D58" i="2"/>
  <c r="K57" i="2"/>
  <c r="J57" i="2"/>
  <c r="I57" i="2"/>
  <c r="H57" i="2"/>
  <c r="G57" i="2"/>
  <c r="F57" i="2"/>
  <c r="E57" i="2"/>
  <c r="D57" i="2"/>
  <c r="K56" i="2"/>
  <c r="J56" i="2"/>
  <c r="I56" i="2"/>
  <c r="H56" i="2"/>
  <c r="G56" i="2"/>
  <c r="F56" i="2"/>
  <c r="E56" i="2"/>
  <c r="D56" i="2"/>
  <c r="K55" i="2"/>
  <c r="J55" i="2"/>
  <c r="I55" i="2"/>
  <c r="H55" i="2"/>
  <c r="G55" i="2"/>
  <c r="F55" i="2"/>
  <c r="E55" i="2"/>
  <c r="D55" i="2"/>
  <c r="K36" i="2"/>
  <c r="J36" i="2"/>
  <c r="I36" i="2"/>
  <c r="H36" i="2"/>
  <c r="G36" i="2"/>
  <c r="F36" i="2"/>
  <c r="E36" i="2"/>
  <c r="D36" i="2"/>
  <c r="K35" i="2"/>
  <c r="J35" i="2"/>
  <c r="I35" i="2"/>
  <c r="H35" i="2"/>
  <c r="G35" i="2"/>
  <c r="F35" i="2"/>
  <c r="E35" i="2"/>
  <c r="D35" i="2"/>
  <c r="K34" i="2"/>
  <c r="J34" i="2"/>
  <c r="I34" i="2"/>
  <c r="H34" i="2"/>
  <c r="G34" i="2"/>
  <c r="F34" i="2"/>
  <c r="E34" i="2"/>
  <c r="D34" i="2"/>
  <c r="K32" i="2"/>
  <c r="J32" i="2"/>
  <c r="I32" i="2"/>
  <c r="H32" i="2"/>
  <c r="G32" i="2"/>
  <c r="F32" i="2"/>
  <c r="E32" i="2"/>
  <c r="D32" i="2"/>
  <c r="K19" i="2"/>
  <c r="J19" i="2"/>
  <c r="I19" i="2"/>
  <c r="H19" i="2"/>
  <c r="G19" i="2"/>
  <c r="F19" i="2"/>
  <c r="E19" i="2"/>
  <c r="D19" i="2"/>
  <c r="K18" i="2"/>
  <c r="J18" i="2"/>
  <c r="I18" i="2"/>
  <c r="H18" i="2"/>
  <c r="G18" i="2"/>
  <c r="F18" i="2"/>
  <c r="E18" i="2"/>
  <c r="D18" i="2"/>
  <c r="K17" i="2"/>
  <c r="J17" i="2"/>
  <c r="I17" i="2"/>
  <c r="H17" i="2"/>
  <c r="F17" i="2"/>
  <c r="E17" i="2"/>
  <c r="D17" i="2"/>
  <c r="D130" i="1"/>
  <c r="F130" i="1"/>
  <c r="H130" i="1"/>
  <c r="L130" i="1"/>
  <c r="N130" i="1"/>
  <c r="P130" i="1"/>
  <c r="R130" i="1"/>
  <c r="T130" i="1"/>
  <c r="V130" i="1"/>
  <c r="X130" i="1"/>
  <c r="Z130" i="1"/>
  <c r="AB130" i="1"/>
  <c r="AD130" i="1"/>
  <c r="AF130" i="1"/>
  <c r="AJ130" i="1"/>
  <c r="AL130" i="1"/>
  <c r="AN130" i="1"/>
  <c r="AP130" i="1"/>
  <c r="AT130" i="1"/>
  <c r="AV130" i="1"/>
  <c r="AX130" i="1"/>
  <c r="AZ130" i="1"/>
  <c r="BB130" i="1"/>
  <c r="BD130" i="1"/>
  <c r="D131" i="1"/>
  <c r="F131" i="1"/>
  <c r="H131" i="1"/>
  <c r="L131" i="1"/>
  <c r="N131" i="1"/>
  <c r="P131" i="1"/>
  <c r="R131" i="1"/>
  <c r="T131" i="1"/>
  <c r="V131" i="1"/>
  <c r="X131" i="1"/>
  <c r="Z131" i="1"/>
  <c r="AB131" i="1"/>
  <c r="AD131" i="1"/>
  <c r="AF131" i="1"/>
  <c r="AJ131" i="1"/>
  <c r="AL131" i="1"/>
  <c r="AN131" i="1"/>
  <c r="AP131" i="1"/>
  <c r="AT131" i="1"/>
  <c r="AV131" i="1"/>
  <c r="AX131" i="1"/>
  <c r="AZ131" i="1"/>
  <c r="BB131" i="1"/>
  <c r="BD131" i="1"/>
  <c r="D132" i="1"/>
  <c r="F132" i="1"/>
  <c r="H132" i="1"/>
  <c r="L132" i="1"/>
  <c r="N132" i="1"/>
  <c r="P132" i="1"/>
  <c r="R132" i="1"/>
  <c r="T132" i="1"/>
  <c r="V132" i="1"/>
  <c r="X132" i="1"/>
  <c r="Z132" i="1"/>
  <c r="AB132" i="1"/>
  <c r="AD132" i="1"/>
  <c r="AF132" i="1"/>
  <c r="AJ132" i="1"/>
  <c r="AL132" i="1"/>
  <c r="AN132" i="1"/>
  <c r="AP132" i="1"/>
  <c r="AT132" i="1"/>
  <c r="AV132" i="1"/>
  <c r="AX132" i="1"/>
  <c r="AZ132" i="1"/>
  <c r="BB132" i="1"/>
  <c r="BD132" i="1"/>
  <c r="D133" i="1"/>
  <c r="F133" i="1"/>
  <c r="H133" i="1"/>
  <c r="L133" i="1"/>
  <c r="N133" i="1"/>
  <c r="P133" i="1"/>
  <c r="R133" i="1"/>
  <c r="T133" i="1"/>
  <c r="V133" i="1"/>
  <c r="X133" i="1"/>
  <c r="Z133" i="1"/>
  <c r="AB133" i="1"/>
  <c r="AD133" i="1"/>
  <c r="AF133" i="1"/>
  <c r="AJ133" i="1"/>
  <c r="AL133" i="1"/>
  <c r="AN133" i="1"/>
  <c r="AP133" i="1"/>
  <c r="AT133" i="1"/>
  <c r="AV133" i="1"/>
  <c r="AX133" i="1"/>
  <c r="AZ133" i="1"/>
  <c r="BB133" i="1"/>
  <c r="BD133" i="1"/>
  <c r="H25" i="1"/>
  <c r="J317" i="2" l="1"/>
  <c r="V345" i="1"/>
  <c r="AZ345" i="1"/>
  <c r="AJ345" i="1"/>
  <c r="R345" i="1"/>
  <c r="H319" i="2"/>
  <c r="H317" i="2"/>
  <c r="H318" i="2"/>
  <c r="J318" i="2"/>
  <c r="D318" i="2"/>
  <c r="J319" i="2"/>
  <c r="D319" i="2"/>
  <c r="I319" i="2"/>
  <c r="D317" i="2"/>
  <c r="I318" i="2"/>
  <c r="I317" i="2"/>
  <c r="F317" i="2"/>
  <c r="F319" i="2"/>
  <c r="G317" i="2"/>
  <c r="G318" i="2"/>
  <c r="G319" i="2"/>
  <c r="K318" i="2"/>
  <c r="K319" i="2"/>
  <c r="K317" i="2"/>
  <c r="E317" i="2"/>
  <c r="E319" i="2"/>
  <c r="E318" i="2"/>
  <c r="F318" i="2"/>
  <c r="X322" i="1"/>
  <c r="Z322" i="1"/>
  <c r="AF338" i="1"/>
  <c r="AJ338" i="1"/>
  <c r="AL338" i="1"/>
  <c r="AN338" i="1"/>
  <c r="AP338" i="1"/>
  <c r="AT338" i="1"/>
  <c r="AV338" i="1"/>
  <c r="AX338" i="1"/>
  <c r="AZ338" i="1"/>
  <c r="BB338" i="1"/>
  <c r="BD338" i="1"/>
  <c r="Z338" i="1"/>
  <c r="AB338" i="1"/>
  <c r="AD338" i="1"/>
  <c r="T338" i="1"/>
  <c r="V338" i="1"/>
  <c r="X338" i="1"/>
  <c r="F338" i="1"/>
  <c r="H338" i="1"/>
  <c r="L338" i="1"/>
  <c r="N338" i="1"/>
  <c r="P338" i="1"/>
  <c r="R338" i="1"/>
  <c r="Z337" i="1"/>
  <c r="AB337" i="1"/>
  <c r="AD337" i="1"/>
  <c r="AF337" i="1"/>
  <c r="AJ337" i="1"/>
  <c r="AL337" i="1"/>
  <c r="AN337" i="1"/>
  <c r="AP337" i="1"/>
  <c r="AT337" i="1"/>
  <c r="AV337" i="1"/>
  <c r="AX337" i="1"/>
  <c r="AZ337" i="1"/>
  <c r="BB337" i="1"/>
  <c r="BD337" i="1"/>
  <c r="X337" i="1"/>
  <c r="T337" i="1"/>
  <c r="V337" i="1"/>
  <c r="P337" i="1"/>
  <c r="R337" i="1"/>
  <c r="F337" i="1"/>
  <c r="H337" i="1"/>
  <c r="L337" i="1"/>
  <c r="N337" i="1"/>
  <c r="T336" i="1"/>
  <c r="V336" i="1"/>
  <c r="X336" i="1"/>
  <c r="Z336" i="1"/>
  <c r="AB336" i="1"/>
  <c r="AD336" i="1"/>
  <c r="AF336" i="1"/>
  <c r="AJ336" i="1"/>
  <c r="AL336" i="1"/>
  <c r="AN336" i="1"/>
  <c r="AP336" i="1"/>
  <c r="AT336" i="1"/>
  <c r="AV336" i="1"/>
  <c r="AX336" i="1"/>
  <c r="AZ336" i="1"/>
  <c r="BB336" i="1"/>
  <c r="BD336" i="1"/>
  <c r="F336" i="1"/>
  <c r="H336" i="1"/>
  <c r="L336" i="1"/>
  <c r="N336" i="1"/>
  <c r="P336" i="1"/>
  <c r="R336" i="1"/>
  <c r="F335" i="1"/>
  <c r="H335" i="1"/>
  <c r="H345" i="1" s="1"/>
  <c r="L335" i="1"/>
  <c r="L345" i="1" s="1"/>
  <c r="N335" i="1"/>
  <c r="N345" i="1" s="1"/>
  <c r="P335" i="1"/>
  <c r="P345" i="1" s="1"/>
  <c r="R335" i="1"/>
  <c r="T335" i="1"/>
  <c r="T345" i="1" s="1"/>
  <c r="V335" i="1"/>
  <c r="X335" i="1"/>
  <c r="X345" i="1" s="1"/>
  <c r="Z335" i="1"/>
  <c r="Z345" i="1" s="1"/>
  <c r="AB335" i="1"/>
  <c r="AB345" i="1" s="1"/>
  <c r="AD335" i="1"/>
  <c r="AD345" i="1" s="1"/>
  <c r="AF335" i="1"/>
  <c r="AF345" i="1" s="1"/>
  <c r="AJ335" i="1"/>
  <c r="AL335" i="1"/>
  <c r="AL345" i="1" s="1"/>
  <c r="AN335" i="1"/>
  <c r="AN345" i="1" s="1"/>
  <c r="AP335" i="1"/>
  <c r="AP345" i="1" s="1"/>
  <c r="AT335" i="1"/>
  <c r="AT345" i="1" s="1"/>
  <c r="AV335" i="1"/>
  <c r="AV345" i="1" s="1"/>
  <c r="AX335" i="1"/>
  <c r="AX345" i="1" s="1"/>
  <c r="AZ335" i="1"/>
  <c r="BB335" i="1"/>
  <c r="BB345" i="1" s="1"/>
  <c r="BD335" i="1"/>
  <c r="BD345" i="1" s="1"/>
  <c r="D338" i="1"/>
  <c r="D337" i="1"/>
  <c r="D336" i="1"/>
  <c r="D335" i="1"/>
  <c r="AV322" i="1"/>
  <c r="AX322" i="1"/>
  <c r="AZ322" i="1"/>
  <c r="BB322" i="1"/>
  <c r="BD322" i="1"/>
  <c r="AP322" i="1"/>
  <c r="AT322" i="1"/>
  <c r="AL322" i="1"/>
  <c r="AN322" i="1"/>
  <c r="AF322" i="1"/>
  <c r="AJ322" i="1"/>
  <c r="AB322" i="1"/>
  <c r="AD322" i="1"/>
  <c r="N322" i="1"/>
  <c r="P322" i="1"/>
  <c r="R322" i="1"/>
  <c r="T322" i="1"/>
  <c r="V322" i="1"/>
  <c r="F322" i="1"/>
  <c r="H322" i="1"/>
  <c r="L322" i="1"/>
  <c r="D322" i="1"/>
  <c r="AZ321" i="1"/>
  <c r="BB321" i="1"/>
  <c r="BD321" i="1"/>
  <c r="AV321" i="1"/>
  <c r="AX321" i="1"/>
  <c r="AP321" i="1"/>
  <c r="AT321" i="1"/>
  <c r="AN321" i="1"/>
  <c r="AF321" i="1"/>
  <c r="AJ321" i="1"/>
  <c r="AL321" i="1"/>
  <c r="Z321" i="1"/>
  <c r="AB321" i="1"/>
  <c r="AD321" i="1"/>
  <c r="R321" i="1"/>
  <c r="T321" i="1"/>
  <c r="V321" i="1"/>
  <c r="X321" i="1"/>
  <c r="N321" i="1"/>
  <c r="P321" i="1"/>
  <c r="F321" i="1"/>
  <c r="H321" i="1"/>
  <c r="L321" i="1"/>
  <c r="AF320" i="1"/>
  <c r="AJ320" i="1"/>
  <c r="AL320" i="1"/>
  <c r="AN320" i="1"/>
  <c r="AP320" i="1"/>
  <c r="AT320" i="1"/>
  <c r="AV320" i="1"/>
  <c r="AX320" i="1"/>
  <c r="AZ320" i="1"/>
  <c r="BB320" i="1"/>
  <c r="BD320" i="1"/>
  <c r="AB320" i="1"/>
  <c r="AD320" i="1"/>
  <c r="X320" i="1"/>
  <c r="Z320" i="1"/>
  <c r="F320" i="1"/>
  <c r="H320" i="1"/>
  <c r="L320" i="1"/>
  <c r="N320" i="1"/>
  <c r="P320" i="1"/>
  <c r="R320" i="1"/>
  <c r="T320" i="1"/>
  <c r="V320" i="1"/>
  <c r="D320" i="1"/>
  <c r="F224" i="1"/>
  <c r="H224" i="1"/>
  <c r="L224" i="1"/>
  <c r="N224" i="1"/>
  <c r="P224" i="1"/>
  <c r="R224" i="1"/>
  <c r="T224" i="1"/>
  <c r="V224" i="1"/>
  <c r="X224" i="1"/>
  <c r="Z224" i="1"/>
  <c r="AB224" i="1"/>
  <c r="AD224" i="1"/>
  <c r="AF224" i="1"/>
  <c r="AJ224" i="1"/>
  <c r="AL224" i="1"/>
  <c r="AN224" i="1"/>
  <c r="AP224" i="1"/>
  <c r="AT224" i="1"/>
  <c r="AV224" i="1"/>
  <c r="AX224" i="1"/>
  <c r="AZ224" i="1"/>
  <c r="BB224" i="1"/>
  <c r="BD224" i="1"/>
  <c r="D224" i="1"/>
  <c r="X223" i="1"/>
  <c r="Z223" i="1"/>
  <c r="AB223" i="1"/>
  <c r="AD223" i="1"/>
  <c r="AF223" i="1"/>
  <c r="AJ223" i="1"/>
  <c r="AL223" i="1"/>
  <c r="AN223" i="1"/>
  <c r="AP223" i="1"/>
  <c r="AT223" i="1"/>
  <c r="AV223" i="1"/>
  <c r="AX223" i="1"/>
  <c r="AZ223" i="1"/>
  <c r="BB223" i="1"/>
  <c r="BD223" i="1"/>
  <c r="P223" i="1"/>
  <c r="R223" i="1"/>
  <c r="T223" i="1"/>
  <c r="V223" i="1"/>
  <c r="F223" i="1"/>
  <c r="H223" i="1"/>
  <c r="L223" i="1"/>
  <c r="N223" i="1"/>
  <c r="D223" i="1"/>
  <c r="R222" i="1"/>
  <c r="T222" i="1"/>
  <c r="V222" i="1"/>
  <c r="X222" i="1"/>
  <c r="Z222" i="1"/>
  <c r="AB222" i="1"/>
  <c r="AD222" i="1"/>
  <c r="AF222" i="1"/>
  <c r="AJ222" i="1"/>
  <c r="AL222" i="1"/>
  <c r="AN222" i="1"/>
  <c r="AP222" i="1"/>
  <c r="AT222" i="1"/>
  <c r="AV222" i="1"/>
  <c r="AX222" i="1"/>
  <c r="AZ222" i="1"/>
  <c r="BB222" i="1"/>
  <c r="BD222" i="1"/>
  <c r="F222" i="1"/>
  <c r="H222" i="1"/>
  <c r="L222" i="1"/>
  <c r="N222" i="1"/>
  <c r="P222" i="1"/>
  <c r="D222" i="1"/>
  <c r="AV221" i="1"/>
  <c r="AX221" i="1"/>
  <c r="AZ221" i="1"/>
  <c r="BB221" i="1"/>
  <c r="BD221" i="1"/>
  <c r="AB221" i="1"/>
  <c r="AD221" i="1"/>
  <c r="AF221" i="1"/>
  <c r="AJ221" i="1"/>
  <c r="AL221" i="1"/>
  <c r="AN221" i="1"/>
  <c r="AP221" i="1"/>
  <c r="AT221" i="1"/>
  <c r="X221" i="1"/>
  <c r="Z221" i="1"/>
  <c r="F221" i="1"/>
  <c r="H221" i="1"/>
  <c r="L221" i="1"/>
  <c r="N221" i="1"/>
  <c r="P221" i="1"/>
  <c r="R221" i="1"/>
  <c r="T221" i="1"/>
  <c r="V221" i="1"/>
  <c r="D221" i="1"/>
  <c r="AT190" i="1"/>
  <c r="AV190" i="1"/>
  <c r="AX190" i="1"/>
  <c r="AZ190" i="1"/>
  <c r="BB190" i="1"/>
  <c r="BD190" i="1"/>
  <c r="F190" i="1"/>
  <c r="H190" i="1"/>
  <c r="L190" i="1"/>
  <c r="N190" i="1"/>
  <c r="P190" i="1"/>
  <c r="R190" i="1"/>
  <c r="T190" i="1"/>
  <c r="V190" i="1"/>
  <c r="X190" i="1"/>
  <c r="Z190" i="1"/>
  <c r="AB190" i="1"/>
  <c r="AD190" i="1"/>
  <c r="AF190" i="1"/>
  <c r="AJ190" i="1"/>
  <c r="AL190" i="1"/>
  <c r="AN190" i="1"/>
  <c r="AP190" i="1"/>
  <c r="D190" i="1"/>
  <c r="AB189" i="1"/>
  <c r="AD189" i="1"/>
  <c r="AF189" i="1"/>
  <c r="AJ189" i="1"/>
  <c r="AL189" i="1"/>
  <c r="AN189" i="1"/>
  <c r="AP189" i="1"/>
  <c r="AT189" i="1"/>
  <c r="AV189" i="1"/>
  <c r="AX189" i="1"/>
  <c r="AZ189" i="1"/>
  <c r="BB189" i="1"/>
  <c r="BD189" i="1"/>
  <c r="X189" i="1"/>
  <c r="Z189" i="1"/>
  <c r="P189" i="1"/>
  <c r="R189" i="1"/>
  <c r="T189" i="1"/>
  <c r="V189" i="1"/>
  <c r="F189" i="1"/>
  <c r="H189" i="1"/>
  <c r="L189" i="1"/>
  <c r="N189" i="1"/>
  <c r="N188" i="1"/>
  <c r="P188" i="1"/>
  <c r="R188" i="1"/>
  <c r="T188" i="1"/>
  <c r="V188" i="1"/>
  <c r="X188" i="1"/>
  <c r="Z188" i="1"/>
  <c r="AB188" i="1"/>
  <c r="AD188" i="1"/>
  <c r="AF188" i="1"/>
  <c r="AJ188" i="1"/>
  <c r="AL188" i="1"/>
  <c r="AN188" i="1"/>
  <c r="AP188" i="1"/>
  <c r="AT188" i="1"/>
  <c r="AV188" i="1"/>
  <c r="AX188" i="1"/>
  <c r="AZ188" i="1"/>
  <c r="BB188" i="1"/>
  <c r="F188" i="1"/>
  <c r="H188" i="1"/>
  <c r="L188" i="1"/>
  <c r="D188" i="1"/>
  <c r="AP187" i="1"/>
  <c r="AT187" i="1"/>
  <c r="AV187" i="1"/>
  <c r="AX187" i="1"/>
  <c r="AZ187" i="1"/>
  <c r="BB187" i="1"/>
  <c r="BD187" i="1"/>
  <c r="H187" i="1"/>
  <c r="L187" i="1"/>
  <c r="N187" i="1"/>
  <c r="P187" i="1"/>
  <c r="R187" i="1"/>
  <c r="T187" i="1"/>
  <c r="V187" i="1"/>
  <c r="X187" i="1"/>
  <c r="Z187" i="1"/>
  <c r="AB187" i="1"/>
  <c r="AD187" i="1"/>
  <c r="AF187" i="1"/>
  <c r="AJ187" i="1"/>
  <c r="AL187" i="1"/>
  <c r="AN187" i="1"/>
  <c r="D187" i="1"/>
  <c r="F144" i="1"/>
  <c r="H144" i="1"/>
  <c r="L144" i="1"/>
  <c r="N144" i="1"/>
  <c r="P144" i="1"/>
  <c r="R144" i="1"/>
  <c r="T144" i="1"/>
  <c r="V144" i="1"/>
  <c r="X144" i="1"/>
  <c r="Z144" i="1"/>
  <c r="AB144" i="1"/>
  <c r="AD144" i="1"/>
  <c r="AF144" i="1"/>
  <c r="AJ144" i="1"/>
  <c r="AL144" i="1"/>
  <c r="AN144" i="1"/>
  <c r="AP144" i="1"/>
  <c r="AT144" i="1"/>
  <c r="AV144" i="1"/>
  <c r="AX144" i="1"/>
  <c r="AZ144" i="1"/>
  <c r="BB144" i="1"/>
  <c r="BD144" i="1"/>
  <c r="D144" i="1"/>
  <c r="F143" i="1"/>
  <c r="H143" i="1"/>
  <c r="L143" i="1"/>
  <c r="N143" i="1"/>
  <c r="P143" i="1"/>
  <c r="R143" i="1"/>
  <c r="T143" i="1"/>
  <c r="V143" i="1"/>
  <c r="X143" i="1"/>
  <c r="Z143" i="1"/>
  <c r="AB143" i="1"/>
  <c r="AD143" i="1"/>
  <c r="AF143" i="1"/>
  <c r="AJ143" i="1"/>
  <c r="AL143" i="1"/>
  <c r="AN143" i="1"/>
  <c r="AP143" i="1"/>
  <c r="AT143" i="1"/>
  <c r="AV143" i="1"/>
  <c r="AX143" i="1"/>
  <c r="AZ143" i="1"/>
  <c r="BB143" i="1"/>
  <c r="BD143" i="1"/>
  <c r="D143" i="1"/>
  <c r="N142" i="1"/>
  <c r="P142" i="1"/>
  <c r="R142" i="1"/>
  <c r="T142" i="1"/>
  <c r="V142" i="1"/>
  <c r="X142" i="1"/>
  <c r="Z142" i="1"/>
  <c r="AB142" i="1"/>
  <c r="AD142" i="1"/>
  <c r="AF142" i="1"/>
  <c r="AJ142" i="1"/>
  <c r="AL142" i="1"/>
  <c r="AN142" i="1"/>
  <c r="AP142" i="1"/>
  <c r="AT142" i="1"/>
  <c r="AV142" i="1"/>
  <c r="AX142" i="1"/>
  <c r="AZ142" i="1"/>
  <c r="BB142" i="1"/>
  <c r="BD142" i="1"/>
  <c r="F142" i="1"/>
  <c r="H142" i="1"/>
  <c r="L142" i="1"/>
  <c r="D142" i="1"/>
  <c r="P141" i="1"/>
  <c r="R141" i="1"/>
  <c r="T141" i="1"/>
  <c r="V141" i="1"/>
  <c r="X141" i="1"/>
  <c r="Z141" i="1"/>
  <c r="AB141" i="1"/>
  <c r="AD141" i="1"/>
  <c r="AF141" i="1"/>
  <c r="AJ141" i="1"/>
  <c r="AL141" i="1"/>
  <c r="AN141" i="1"/>
  <c r="AP141" i="1"/>
  <c r="AT141" i="1"/>
  <c r="AV141" i="1"/>
  <c r="AX141" i="1"/>
  <c r="AZ141" i="1"/>
  <c r="BB141" i="1"/>
  <c r="BD141" i="1"/>
  <c r="F141" i="1"/>
  <c r="H141" i="1"/>
  <c r="L141" i="1"/>
  <c r="N141" i="1"/>
  <c r="D141" i="1"/>
  <c r="F100" i="1"/>
  <c r="H100" i="1"/>
  <c r="L100" i="1"/>
  <c r="N100" i="1"/>
  <c r="P100" i="1"/>
  <c r="R100" i="1"/>
  <c r="T100" i="1"/>
  <c r="V100" i="1"/>
  <c r="X100" i="1"/>
  <c r="Z100" i="1"/>
  <c r="AB100" i="1"/>
  <c r="AD100" i="1"/>
  <c r="AF100" i="1"/>
  <c r="AJ100" i="1"/>
  <c r="AL100" i="1"/>
  <c r="AN100" i="1"/>
  <c r="AP100" i="1"/>
  <c r="AT100" i="1"/>
  <c r="AV100" i="1"/>
  <c r="AX100" i="1"/>
  <c r="AZ100" i="1"/>
  <c r="BB100" i="1"/>
  <c r="BD100" i="1"/>
  <c r="D100" i="1"/>
  <c r="F99" i="1"/>
  <c r="H99" i="1"/>
  <c r="L99" i="1"/>
  <c r="N99" i="1"/>
  <c r="P99" i="1"/>
  <c r="R99" i="1"/>
  <c r="T99" i="1"/>
  <c r="V99" i="1"/>
  <c r="X99" i="1"/>
  <c r="Z99" i="1"/>
  <c r="AB99" i="1"/>
  <c r="AD99" i="1"/>
  <c r="AF99" i="1"/>
  <c r="AJ99" i="1"/>
  <c r="AL99" i="1"/>
  <c r="AN99" i="1"/>
  <c r="AP99" i="1"/>
  <c r="AT99" i="1"/>
  <c r="AV99" i="1"/>
  <c r="AX99" i="1"/>
  <c r="AZ99" i="1"/>
  <c r="BB99" i="1"/>
  <c r="BD99" i="1"/>
  <c r="D99" i="1"/>
  <c r="AZ98" i="1"/>
  <c r="BB98" i="1"/>
  <c r="BD98" i="1"/>
  <c r="D98" i="1"/>
  <c r="F98" i="1"/>
  <c r="H98" i="1"/>
  <c r="L98" i="1"/>
  <c r="N98" i="1"/>
  <c r="P98" i="1"/>
  <c r="R98" i="1"/>
  <c r="T98" i="1"/>
  <c r="V98" i="1"/>
  <c r="X98" i="1"/>
  <c r="Z98" i="1"/>
  <c r="AB98" i="1"/>
  <c r="AD98" i="1"/>
  <c r="AF98" i="1"/>
  <c r="AJ98" i="1"/>
  <c r="AL98" i="1"/>
  <c r="AN98" i="1"/>
  <c r="AP98" i="1"/>
  <c r="AT98" i="1"/>
  <c r="AV98" i="1"/>
  <c r="AX98" i="1"/>
  <c r="AX97" i="1"/>
  <c r="AZ97" i="1"/>
  <c r="BB97" i="1"/>
  <c r="BD97" i="1"/>
  <c r="T97" i="1"/>
  <c r="V97" i="1"/>
  <c r="X97" i="1"/>
  <c r="Z97" i="1"/>
  <c r="AB97" i="1"/>
  <c r="AD97" i="1"/>
  <c r="AF97" i="1"/>
  <c r="AJ97" i="1"/>
  <c r="AL97" i="1"/>
  <c r="AN97" i="1"/>
  <c r="AP97" i="1"/>
  <c r="AT97" i="1"/>
  <c r="AV97" i="1"/>
  <c r="F97" i="1"/>
  <c r="H97" i="1"/>
  <c r="L97" i="1"/>
  <c r="N97" i="1"/>
  <c r="P97" i="1"/>
  <c r="R97" i="1"/>
  <c r="D97" i="1"/>
  <c r="AV58" i="1"/>
  <c r="AX58" i="1"/>
  <c r="AZ58" i="1"/>
  <c r="BB58" i="1"/>
  <c r="BD58" i="1"/>
  <c r="X58" i="1"/>
  <c r="Z58" i="1"/>
  <c r="AB58" i="1"/>
  <c r="AD58" i="1"/>
  <c r="AF58" i="1"/>
  <c r="AJ58" i="1"/>
  <c r="AL58" i="1"/>
  <c r="AN58" i="1"/>
  <c r="AP58" i="1"/>
  <c r="AT58" i="1"/>
  <c r="N58" i="1"/>
  <c r="P58" i="1"/>
  <c r="R58" i="1"/>
  <c r="T58" i="1"/>
  <c r="V58" i="1"/>
  <c r="F58" i="1"/>
  <c r="D57" i="1"/>
  <c r="AN57" i="1"/>
  <c r="AP57" i="1"/>
  <c r="AT57" i="1"/>
  <c r="AV57" i="1"/>
  <c r="AX57" i="1"/>
  <c r="AZ57" i="1"/>
  <c r="BB57" i="1"/>
  <c r="BD57" i="1"/>
  <c r="AL57" i="1"/>
  <c r="AJ57" i="1"/>
  <c r="AD57" i="1"/>
  <c r="AF57" i="1"/>
  <c r="AB57" i="1"/>
  <c r="X57" i="1"/>
  <c r="Z57" i="1"/>
  <c r="N57" i="1"/>
  <c r="P57" i="1"/>
  <c r="R57" i="1"/>
  <c r="T57" i="1"/>
  <c r="V57" i="1"/>
  <c r="F57" i="1"/>
  <c r="H57" i="1"/>
  <c r="L57" i="1"/>
  <c r="BD56" i="1"/>
  <c r="AV56" i="1"/>
  <c r="AX56" i="1"/>
  <c r="AZ56" i="1"/>
  <c r="BB56" i="1"/>
  <c r="AN56" i="1"/>
  <c r="AP56" i="1"/>
  <c r="AT56" i="1"/>
  <c r="AJ56" i="1"/>
  <c r="AL56" i="1"/>
  <c r="X56" i="1"/>
  <c r="Z56" i="1"/>
  <c r="AB56" i="1"/>
  <c r="AD56" i="1"/>
  <c r="AF56" i="1"/>
  <c r="N56" i="1"/>
  <c r="P56" i="1"/>
  <c r="R56" i="1"/>
  <c r="T56" i="1"/>
  <c r="V56" i="1"/>
  <c r="L56" i="1"/>
  <c r="F56" i="1"/>
  <c r="H56" i="1"/>
  <c r="D56" i="1"/>
  <c r="AV55" i="1"/>
  <c r="AX55" i="1"/>
  <c r="AZ55" i="1"/>
  <c r="BB55" i="1"/>
  <c r="BD55" i="1"/>
  <c r="X55" i="1"/>
  <c r="Z55" i="1"/>
  <c r="AB55" i="1"/>
  <c r="AD55" i="1"/>
  <c r="AF55" i="1"/>
  <c r="AJ55" i="1"/>
  <c r="AL55" i="1"/>
  <c r="AN55" i="1"/>
  <c r="AP55" i="1"/>
  <c r="AT55" i="1"/>
  <c r="F55" i="1"/>
  <c r="H55" i="1"/>
  <c r="L55" i="1"/>
  <c r="N55" i="1"/>
  <c r="P55" i="1"/>
  <c r="R55" i="1"/>
  <c r="T55" i="1"/>
  <c r="V55" i="1"/>
  <c r="D55" i="1"/>
  <c r="P38" i="1"/>
  <c r="R38" i="1"/>
  <c r="T38" i="1"/>
  <c r="V38" i="1"/>
  <c r="X38" i="1"/>
  <c r="Z38" i="1"/>
  <c r="AB38" i="1"/>
  <c r="AD38" i="1"/>
  <c r="AF38" i="1"/>
  <c r="AJ38" i="1"/>
  <c r="AL38" i="1"/>
  <c r="AN38" i="1"/>
  <c r="AP38" i="1"/>
  <c r="AT38" i="1"/>
  <c r="AV38" i="1"/>
  <c r="AX38" i="1"/>
  <c r="AZ38" i="1"/>
  <c r="BB38" i="1"/>
  <c r="BD38" i="1"/>
  <c r="F38" i="1"/>
  <c r="H38" i="1"/>
  <c r="L38" i="1"/>
  <c r="N38" i="1"/>
  <c r="D38" i="1"/>
  <c r="F37" i="1"/>
  <c r="H37" i="1"/>
  <c r="L37" i="1"/>
  <c r="N37" i="1"/>
  <c r="P37" i="1"/>
  <c r="R37" i="1"/>
  <c r="T37" i="1"/>
  <c r="V37" i="1"/>
  <c r="X37" i="1"/>
  <c r="Z37" i="1"/>
  <c r="AB37" i="1"/>
  <c r="AD37" i="1"/>
  <c r="AF37" i="1"/>
  <c r="AJ37" i="1"/>
  <c r="AL37" i="1"/>
  <c r="AN37" i="1"/>
  <c r="AP37" i="1"/>
  <c r="AT37" i="1"/>
  <c r="AV37" i="1"/>
  <c r="AX37" i="1"/>
  <c r="AZ37" i="1"/>
  <c r="BB37" i="1"/>
  <c r="BD37" i="1"/>
  <c r="D37" i="1"/>
  <c r="V36" i="1"/>
  <c r="X36" i="1"/>
  <c r="Z36" i="1"/>
  <c r="AB36" i="1"/>
  <c r="AD36" i="1"/>
  <c r="AF36" i="1"/>
  <c r="AJ36" i="1"/>
  <c r="AL36" i="1"/>
  <c r="AN36" i="1"/>
  <c r="AP36" i="1"/>
  <c r="AT36" i="1"/>
  <c r="AV36" i="1"/>
  <c r="AX36" i="1"/>
  <c r="AZ36" i="1"/>
  <c r="BB36" i="1"/>
  <c r="BD36" i="1"/>
  <c r="F36" i="1"/>
  <c r="H36" i="1"/>
  <c r="L36" i="1"/>
  <c r="N36" i="1"/>
  <c r="P36" i="1"/>
  <c r="R36" i="1"/>
  <c r="T36" i="1"/>
  <c r="D36" i="1"/>
  <c r="T35" i="1"/>
  <c r="V35" i="1"/>
  <c r="X35" i="1"/>
  <c r="Z35" i="1"/>
  <c r="AB35" i="1"/>
  <c r="AD35" i="1"/>
  <c r="AF35" i="1"/>
  <c r="AJ35" i="1"/>
  <c r="AL35" i="1"/>
  <c r="AN35" i="1"/>
  <c r="AP35" i="1"/>
  <c r="AT35" i="1"/>
  <c r="AV35" i="1"/>
  <c r="AX35" i="1"/>
  <c r="AZ35" i="1"/>
  <c r="BB35" i="1"/>
  <c r="BD35" i="1"/>
  <c r="F35" i="1"/>
  <c r="H35" i="1"/>
  <c r="L35" i="1"/>
  <c r="N35" i="1"/>
  <c r="P35" i="1"/>
  <c r="R35" i="1"/>
  <c r="D35" i="1"/>
  <c r="F26" i="1"/>
  <c r="H26" i="1"/>
  <c r="L26" i="1"/>
  <c r="N26" i="1"/>
  <c r="P26" i="1"/>
  <c r="R26" i="1"/>
  <c r="T26" i="1"/>
  <c r="V26" i="1"/>
  <c r="X26" i="1"/>
  <c r="Z26" i="1"/>
  <c r="AB26" i="1"/>
  <c r="AD26" i="1"/>
  <c r="AF26" i="1"/>
  <c r="AJ26" i="1"/>
  <c r="AL26" i="1"/>
  <c r="AN26" i="1"/>
  <c r="AP26" i="1"/>
  <c r="AT26" i="1"/>
  <c r="AV26" i="1"/>
  <c r="AX26" i="1"/>
  <c r="AZ26" i="1"/>
  <c r="BB26" i="1"/>
  <c r="BD26" i="1"/>
  <c r="N25" i="1"/>
  <c r="P25" i="1"/>
  <c r="R25" i="1"/>
  <c r="T25" i="1"/>
  <c r="V25" i="1"/>
  <c r="X25" i="1"/>
  <c r="Z25" i="1"/>
  <c r="AB25" i="1"/>
  <c r="AD25" i="1"/>
  <c r="AF25" i="1"/>
  <c r="AJ25" i="1"/>
  <c r="AL25" i="1"/>
  <c r="AN25" i="1"/>
  <c r="AP25" i="1"/>
  <c r="AT25" i="1"/>
  <c r="AV25" i="1"/>
  <c r="AX25" i="1"/>
  <c r="AZ25" i="1"/>
  <c r="BB25" i="1"/>
  <c r="BD25" i="1"/>
  <c r="F25" i="1"/>
  <c r="L25" i="1"/>
  <c r="N24" i="1"/>
  <c r="P24" i="1"/>
  <c r="R24" i="1"/>
  <c r="T24" i="1"/>
  <c r="V24" i="1"/>
  <c r="X24" i="1"/>
  <c r="Z24" i="1"/>
  <c r="AB24" i="1"/>
  <c r="AD24" i="1"/>
  <c r="AF24" i="1"/>
  <c r="AJ24" i="1"/>
  <c r="AL24" i="1"/>
  <c r="AN24" i="1"/>
  <c r="AP24" i="1"/>
  <c r="AT24" i="1"/>
  <c r="AV24" i="1"/>
  <c r="AX24" i="1"/>
  <c r="AZ24" i="1"/>
  <c r="BB24" i="1"/>
  <c r="BD24" i="1"/>
  <c r="F24" i="1"/>
  <c r="H24" i="1"/>
  <c r="L24" i="1"/>
  <c r="P23" i="1"/>
  <c r="R23" i="1"/>
  <c r="T23" i="1"/>
  <c r="V23" i="1"/>
  <c r="X23" i="1"/>
  <c r="Z23" i="1"/>
  <c r="AB23" i="1"/>
  <c r="AD23" i="1"/>
  <c r="AF23" i="1"/>
  <c r="AJ23" i="1"/>
  <c r="AL23" i="1"/>
  <c r="AN23" i="1"/>
  <c r="AP23" i="1"/>
  <c r="AT23" i="1"/>
  <c r="AV23" i="1"/>
  <c r="AX23" i="1"/>
  <c r="AZ23" i="1"/>
  <c r="BB23" i="1"/>
  <c r="BD23" i="1"/>
  <c r="N23" i="1"/>
  <c r="H23" i="1"/>
  <c r="L23" i="1"/>
  <c r="F23" i="1"/>
  <c r="D25" i="1"/>
  <c r="D24" i="1"/>
  <c r="D23" i="1"/>
  <c r="BB341" i="1" l="1"/>
  <c r="AF341" i="1"/>
  <c r="T342" i="1"/>
  <c r="N341" i="1"/>
  <c r="AX341" i="1"/>
  <c r="AN341" i="1"/>
  <c r="AD341" i="1"/>
  <c r="V341" i="1"/>
  <c r="L342" i="1"/>
  <c r="BB342" i="1"/>
  <c r="AT342" i="1"/>
  <c r="AJ342" i="1"/>
  <c r="Z342" i="1"/>
  <c r="R342" i="1"/>
  <c r="AN342" i="1"/>
  <c r="AX342" i="1"/>
  <c r="AD342" i="1"/>
  <c r="F341" i="1"/>
  <c r="T341" i="1"/>
  <c r="H342" i="1"/>
  <c r="AZ342" i="1"/>
  <c r="AP342" i="1"/>
  <c r="AF342" i="1"/>
  <c r="X342" i="1"/>
  <c r="P342" i="1"/>
  <c r="AT341" i="1"/>
  <c r="AJ341" i="1"/>
  <c r="Z341" i="1"/>
  <c r="R341" i="1"/>
  <c r="F342" i="1"/>
  <c r="V342" i="1"/>
  <c r="N342" i="1"/>
  <c r="AZ341" i="1"/>
  <c r="P341" i="1"/>
  <c r="BD342" i="1"/>
  <c r="AV342" i="1"/>
  <c r="AL342" i="1"/>
  <c r="AB342" i="1"/>
  <c r="BD341" i="1"/>
  <c r="AV341" i="1"/>
  <c r="AL341" i="1"/>
  <c r="AB341" i="1"/>
  <c r="L341" i="1"/>
  <c r="AP341" i="1"/>
  <c r="X341" i="1"/>
  <c r="H341" i="1"/>
  <c r="D341" i="1"/>
  <c r="BB344" i="1"/>
  <c r="AT344" i="1"/>
  <c r="Z344" i="1"/>
  <c r="H344" i="1"/>
  <c r="AZ344" i="1"/>
  <c r="AP344" i="1"/>
  <c r="AF344" i="1"/>
  <c r="X344" i="1"/>
  <c r="P344" i="1"/>
  <c r="N344" i="1"/>
  <c r="BD343" i="1"/>
  <c r="AV343" i="1"/>
  <c r="AL343" i="1"/>
  <c r="AB343" i="1"/>
  <c r="D344" i="1"/>
  <c r="D343" i="1"/>
  <c r="F344" i="1"/>
  <c r="AX344" i="1"/>
  <c r="AN344" i="1"/>
  <c r="AD344" i="1"/>
  <c r="V344" i="1"/>
  <c r="T343" i="1"/>
  <c r="AT343" i="1"/>
  <c r="R344" i="1"/>
  <c r="AJ344" i="1"/>
  <c r="X343" i="1"/>
  <c r="P343" i="1"/>
  <c r="N343" i="1"/>
  <c r="T344" i="1"/>
  <c r="BD344" i="1"/>
  <c r="AV344" i="1"/>
  <c r="AL344" i="1"/>
  <c r="AB344" i="1"/>
  <c r="L344" i="1"/>
  <c r="L343" i="1"/>
  <c r="BB343" i="1"/>
  <c r="AJ343" i="1"/>
  <c r="Z343" i="1"/>
  <c r="R343" i="1"/>
  <c r="H343" i="1"/>
  <c r="AZ343" i="1"/>
  <c r="AP343" i="1"/>
  <c r="AF343" i="1"/>
  <c r="AD343" i="1"/>
  <c r="V343" i="1"/>
  <c r="F343" i="1"/>
  <c r="AX343" i="1"/>
  <c r="AN343" i="1"/>
  <c r="D342" i="1"/>
</calcChain>
</file>

<file path=xl/sharedStrings.xml><?xml version="1.0" encoding="utf-8"?>
<sst xmlns="http://schemas.openxmlformats.org/spreadsheetml/2006/main" count="8385" uniqueCount="169">
  <si>
    <t>Acetic anhydride  (litres)</t>
  </si>
  <si>
    <t>Ephedrine  (kilograms)</t>
  </si>
  <si>
    <t>Ergometrine  (grams)</t>
  </si>
  <si>
    <t>Ergotamine  (grams)</t>
  </si>
  <si>
    <t>Isosafrole  (litres)</t>
  </si>
  <si>
    <t>Lysergic acid  (grams)</t>
  </si>
  <si>
    <t>Norephedrine (Phenylpropanolamine)  (kilograms)</t>
  </si>
  <si>
    <t>Phenylacetic acid  (kilograms)</t>
  </si>
  <si>
    <t>Piperonal  (kilograms)</t>
  </si>
  <si>
    <t>Potassium permanganate  (kilograms)</t>
  </si>
  <si>
    <t>Pseudoephedrine  (kilograms)</t>
  </si>
  <si>
    <t>Safrole  (litres)</t>
  </si>
  <si>
    <t>Africa</t>
  </si>
  <si>
    <t>Benin</t>
  </si>
  <si>
    <t>-</t>
  </si>
  <si>
    <t>ø</t>
  </si>
  <si>
    <t>Botswana</t>
  </si>
  <si>
    <t>Ghana</t>
  </si>
  <si>
    <t>Mozambique</t>
  </si>
  <si>
    <t>Nigeria</t>
  </si>
  <si>
    <t>South Africa</t>
  </si>
  <si>
    <t>United Republic of Tanzania</t>
  </si>
  <si>
    <t>Zimbabwe</t>
  </si>
  <si>
    <t>Costa Rica</t>
  </si>
  <si>
    <t>Guatemala</t>
  </si>
  <si>
    <t>Honduras</t>
  </si>
  <si>
    <t>Canada</t>
  </si>
  <si>
    <t>Mexico</t>
  </si>
  <si>
    <t>United States of America</t>
  </si>
  <si>
    <t>Argentina</t>
  </si>
  <si>
    <t>Bolivia (Plurinational State of)</t>
  </si>
  <si>
    <t>Brazil</t>
  </si>
  <si>
    <t>Chile</t>
  </si>
  <si>
    <t>Colombia</t>
  </si>
  <si>
    <t>Ecuador</t>
  </si>
  <si>
    <t>Paraguay</t>
  </si>
  <si>
    <t>Peru</t>
  </si>
  <si>
    <t>Uruguay</t>
  </si>
  <si>
    <t>Indonesia</t>
  </si>
  <si>
    <t>Japan</t>
  </si>
  <si>
    <t>Malaysia</t>
  </si>
  <si>
    <t>Myanmar</t>
  </si>
  <si>
    <t>Philippines</t>
  </si>
  <si>
    <t>Thailand</t>
  </si>
  <si>
    <t>Viet Nam</t>
  </si>
  <si>
    <t>India</t>
  </si>
  <si>
    <t>Afghanistan</t>
  </si>
  <si>
    <t>Armenia</t>
  </si>
  <si>
    <t>Azerbaijan</t>
  </si>
  <si>
    <t>Georgia</t>
  </si>
  <si>
    <t>Iran (Islamic Republic of)</t>
  </si>
  <si>
    <t>Iraq</t>
  </si>
  <si>
    <t>Jordan</t>
  </si>
  <si>
    <t>Kazakhstan</t>
  </si>
  <si>
    <t>Kyrgyzstan</t>
  </si>
  <si>
    <t>Lebanon</t>
  </si>
  <si>
    <t>Pakistan</t>
  </si>
  <si>
    <t>Tajikistan</t>
  </si>
  <si>
    <t>United Arab Emirates</t>
  </si>
  <si>
    <t>Uzbekistan</t>
  </si>
  <si>
    <t>Bosnia and Herzegovina</t>
  </si>
  <si>
    <t>Belarus</t>
  </si>
  <si>
    <t>Republic of Moldova</t>
  </si>
  <si>
    <t>Norway</t>
  </si>
  <si>
    <t>Russian Federation</t>
  </si>
  <si>
    <t>Serbia</t>
  </si>
  <si>
    <t>Ukraine</t>
  </si>
  <si>
    <t>Austria</t>
  </si>
  <si>
    <t>Belgium</t>
  </si>
  <si>
    <t>Bulgaria</t>
  </si>
  <si>
    <t>Denmark</t>
  </si>
  <si>
    <t>Estonia</t>
  </si>
  <si>
    <t>Finland</t>
  </si>
  <si>
    <t>France</t>
  </si>
  <si>
    <t>Germany</t>
  </si>
  <si>
    <t>Hungary</t>
  </si>
  <si>
    <t>Ireland</t>
  </si>
  <si>
    <t>Italy</t>
  </si>
  <si>
    <t>Latvia</t>
  </si>
  <si>
    <t>Lithuania</t>
  </si>
  <si>
    <t>Poland</t>
  </si>
  <si>
    <t>Portugal</t>
  </si>
  <si>
    <t>Romania</t>
  </si>
  <si>
    <t>Slovakia</t>
  </si>
  <si>
    <t>Spain</t>
  </si>
  <si>
    <t>Slovenia</t>
  </si>
  <si>
    <t>Sweden</t>
  </si>
  <si>
    <t>Australia</t>
  </si>
  <si>
    <t>New Zealand</t>
  </si>
  <si>
    <t>b</t>
  </si>
  <si>
    <t>EUROPE</t>
  </si>
  <si>
    <t>STATES NOT MEMBERS OF THE EUROPEAN UNION</t>
  </si>
  <si>
    <t>Year</t>
  </si>
  <si>
    <r>
      <t>Ephedrine preparations  (kilograms)</t>
    </r>
    <r>
      <rPr>
        <b/>
        <vertAlign val="superscript"/>
        <sz val="10"/>
        <color rgb="FFB76285"/>
        <rFont val="Arial Narrow"/>
        <family val="2"/>
      </rPr>
      <t>b</t>
    </r>
  </si>
  <si>
    <r>
      <t xml:space="preserve">Methyl </t>
    </r>
    <r>
      <rPr>
        <b/>
        <i/>
        <sz val="10"/>
        <color rgb="FFB76285"/>
        <rFont val="Arial Narrow"/>
        <family val="2"/>
      </rPr>
      <t>alpha</t>
    </r>
    <r>
      <rPr>
        <b/>
        <sz val="10"/>
        <color rgb="FFB76285"/>
        <rFont val="Arial Narrow"/>
        <family val="2"/>
      </rPr>
      <t>-phenylacetoacetate  (MAPA)</t>
    </r>
    <r>
      <rPr>
        <b/>
        <vertAlign val="superscript"/>
        <sz val="10"/>
        <color rgb="FFB76285"/>
        <rFont val="Arial Narrow"/>
        <family val="2"/>
      </rPr>
      <t>c</t>
    </r>
    <r>
      <rPr>
        <b/>
        <sz val="10"/>
        <color rgb="FFB76285"/>
        <rFont val="Arial Narrow"/>
        <family val="2"/>
      </rPr>
      <t xml:space="preserve"> (kilograms)</t>
    </r>
  </si>
  <si>
    <t>Methyl alpha-phenylacetoacetate (MAPA)</t>
  </si>
  <si>
    <r>
      <t>3,4-MDP-2-P methyl glycidic acid</t>
    </r>
    <r>
      <rPr>
        <b/>
        <vertAlign val="superscript"/>
        <sz val="10"/>
        <color rgb="FFB76285"/>
        <rFont val="Arial Narrow"/>
        <family val="2"/>
      </rPr>
      <t>d</t>
    </r>
    <r>
      <rPr>
        <b/>
        <sz val="10"/>
        <color rgb="FFB76285"/>
        <rFont val="Arial Narrow"/>
        <family val="2"/>
      </rPr>
      <t xml:space="preserve"> (kilograms)</t>
    </r>
  </si>
  <si>
    <r>
      <t>4-Anilino-</t>
    </r>
    <r>
      <rPr>
        <b/>
        <i/>
        <sz val="10"/>
        <color rgb="FFB76285"/>
        <rFont val="Arial Narrow"/>
        <family val="2"/>
      </rPr>
      <t>N</t>
    </r>
    <r>
      <rPr>
        <b/>
        <sz val="10"/>
        <color rgb="FFB76285"/>
        <rFont val="Arial Narrow"/>
        <family val="2"/>
      </rPr>
      <t>-phenethylpiperidine (ANPP)</t>
    </r>
    <r>
      <rPr>
        <b/>
        <vertAlign val="superscript"/>
        <sz val="10"/>
        <color rgb="FFB76285"/>
        <rFont val="Arial Narrow"/>
        <family val="2"/>
      </rPr>
      <t>a</t>
    </r>
    <r>
      <rPr>
        <b/>
        <sz val="10"/>
        <color rgb="FFB76285"/>
        <rFont val="Arial Narrow"/>
        <family val="2"/>
      </rPr>
      <t xml:space="preserve">  (kilograms)</t>
    </r>
  </si>
  <si>
    <t>3,4-Methylenedioxyphenyl-2-propanone  (litres)</t>
  </si>
  <si>
    <r>
      <t>3,4-MDP-2-P methyl glycidate</t>
    </r>
    <r>
      <rPr>
        <b/>
        <vertAlign val="superscript"/>
        <sz val="10"/>
        <color rgb="FFB76285"/>
        <rFont val="Arial Narrow"/>
        <family val="2"/>
      </rPr>
      <t>d</t>
    </r>
    <r>
      <rPr>
        <b/>
        <sz val="10"/>
        <color rgb="FFB76285"/>
        <rFont val="Arial Narrow"/>
        <family val="2"/>
      </rPr>
      <t xml:space="preserve">
(kilograms)</t>
    </r>
  </si>
  <si>
    <r>
      <rPr>
        <b/>
        <i/>
        <sz val="10"/>
        <color rgb="FFB76285"/>
        <rFont val="Arial Narrow"/>
        <family val="2"/>
      </rPr>
      <t>N</t>
    </r>
    <r>
      <rPr>
        <b/>
        <sz val="10"/>
        <color rgb="FFB76285"/>
        <rFont val="Arial Narrow"/>
        <family val="2"/>
      </rPr>
      <t>-Phenethyl-4-piperidone (NPP)</t>
    </r>
    <r>
      <rPr>
        <b/>
        <vertAlign val="superscript"/>
        <sz val="10"/>
        <color rgb="FFB76285"/>
        <rFont val="Arial Narrow"/>
        <family val="2"/>
      </rPr>
      <t>a</t>
    </r>
    <r>
      <rPr>
        <b/>
        <sz val="10"/>
        <color rgb="FFB76285"/>
        <rFont val="Arial Narrow"/>
        <family val="2"/>
      </rPr>
      <t xml:space="preserve">
(kilograms)</t>
    </r>
  </si>
  <si>
    <r>
      <rPr>
        <b/>
        <i/>
        <sz val="10"/>
        <color rgb="FFB76285"/>
        <rFont val="Arial Narrow"/>
        <family val="2"/>
      </rPr>
      <t>alpha</t>
    </r>
    <r>
      <rPr>
        <b/>
        <sz val="10"/>
        <color rgb="FFB76285"/>
        <rFont val="Arial Narrow"/>
        <family val="2"/>
      </rPr>
      <t>-Phenylacetoacetamide (APAA)</t>
    </r>
    <r>
      <rPr>
        <b/>
        <vertAlign val="superscript"/>
        <sz val="10"/>
        <color rgb="FFB76285"/>
        <rFont val="Arial Narrow"/>
        <family val="2"/>
      </rPr>
      <t>d</t>
    </r>
    <r>
      <rPr>
        <b/>
        <sz val="10"/>
        <color rgb="FFB76285"/>
        <rFont val="Arial Narrow"/>
        <family val="2"/>
      </rPr>
      <t xml:space="preserve"> (kilograms)</t>
    </r>
    <r>
      <rPr>
        <b/>
        <vertAlign val="superscript"/>
        <sz val="10"/>
        <color rgb="FFB76285"/>
        <rFont val="Arial Narrow"/>
        <family val="2"/>
      </rPr>
      <t xml:space="preserve"> </t>
    </r>
  </si>
  <si>
    <r>
      <rPr>
        <b/>
        <i/>
        <sz val="10"/>
        <color rgb="FFB76285"/>
        <rFont val="Arial Narrow"/>
        <family val="2"/>
      </rPr>
      <t>alpha</t>
    </r>
    <r>
      <rPr>
        <b/>
        <sz val="10"/>
        <color rgb="FFB76285"/>
        <rFont val="Arial Narrow"/>
        <family val="2"/>
      </rPr>
      <t>-Phenylacetoacetonitrile (APAAN) (kilograms)</t>
    </r>
  </si>
  <si>
    <t>1-Phenyl-2-propanone  (litres)</t>
  </si>
  <si>
    <r>
      <t>Pseudoephedrine preparations  (kilograms)</t>
    </r>
    <r>
      <rPr>
        <b/>
        <vertAlign val="superscript"/>
        <sz val="10"/>
        <color rgb="FFB76285"/>
        <rFont val="Arial Narrow"/>
        <family val="2"/>
      </rPr>
      <t>b</t>
    </r>
  </si>
  <si>
    <t>Country or territory</t>
  </si>
  <si>
    <t>Ephedrine  preparations (units)</t>
  </si>
  <si>
    <t>Pseudo-ephedrine preparations (units)</t>
  </si>
  <si>
    <t>China, Hong Kong SAR</t>
  </si>
  <si>
    <r>
      <rPr>
        <vertAlign val="superscript"/>
        <sz val="8"/>
        <rFont val="Arial"/>
        <family val="2"/>
      </rPr>
      <t xml:space="preserve">a  </t>
    </r>
    <r>
      <rPr>
        <sz val="8"/>
        <rFont val="Arial"/>
        <family val="2"/>
      </rPr>
      <t xml:space="preserve">Included in Table I of the 1988 Convention, eﬀective 18 October 2017.
</t>
    </r>
    <r>
      <rPr>
        <vertAlign val="superscript"/>
        <sz val="8"/>
        <rFont val="Arial"/>
        <family val="2"/>
      </rPr>
      <t>b</t>
    </r>
    <r>
      <rPr>
        <sz val="8"/>
        <rFont val="Arial"/>
        <family val="2"/>
      </rPr>
      <t xml:space="preserve">  Seizures of ephedrine and pseudoephedrine reported to the Board in consumption units (such as tablets and doses) have not been converted into kilograms, as the actual quantity of ephedrine and pseudoephedrine
   is not known. The following countries and territories listed in the table below have reported seizures of preparations containing ephedrine and/or pseudoephedrine quantifed in terms of consumption units.</t>
    </r>
  </si>
  <si>
    <r>
      <t>China</t>
    </r>
    <r>
      <rPr>
        <vertAlign val="superscript"/>
        <sz val="7"/>
        <rFont val="Arial"/>
        <family val="2"/>
      </rPr>
      <t>e</t>
    </r>
  </si>
  <si>
    <t>STATES MEMBERS OF THE EUROPEAN UNION</t>
  </si>
  <si>
    <t>WEST ASIA</t>
  </si>
  <si>
    <t>SOUTH ASIA</t>
  </si>
  <si>
    <t>ASIA</t>
  </si>
  <si>
    <t>EAST AND SOUTH-EAST ASIA</t>
  </si>
  <si>
    <t>SOUTH AMERICA</t>
  </si>
  <si>
    <t>NORTH AMERICA</t>
  </si>
  <si>
    <t>AMERICAS</t>
  </si>
  <si>
    <t>CENTRAL AMERICA AND THE CARIBBEAN</t>
  </si>
  <si>
    <t>AFRICA</t>
  </si>
  <si>
    <t>OCEANIA</t>
  </si>
  <si>
    <t xml:space="preserve">Table B. Seizures of substances in Table II of the 1988 Convention, as reported to the </t>
  </si>
  <si>
    <t>Acetone  (litres)</t>
  </si>
  <si>
    <t>Anthranilic acid  (kilograms)</t>
  </si>
  <si>
    <t>Ethyl ether  (litres)</t>
  </si>
  <si>
    <t>Hydrochloric acid  (litres)</t>
  </si>
  <si>
    <t>Methyl ethyl ketone  (litres)</t>
  </si>
  <si>
    <t>Piperidine  (litres)</t>
  </si>
  <si>
    <t>Sulphuric acid  (litres)</t>
  </si>
  <si>
    <t>Toluene  (litres)</t>
  </si>
  <si>
    <t>Venezuela (Bolivarian Rep. of)</t>
  </si>
  <si>
    <t>Republic of Korea</t>
  </si>
  <si>
    <t>Croatia</t>
  </si>
  <si>
    <t>Cyprus</t>
  </si>
  <si>
    <r>
      <rPr>
        <b/>
        <i/>
        <sz val="10"/>
        <color rgb="FFB76285"/>
        <rFont val="Arial Narrow"/>
        <family val="2"/>
      </rPr>
      <t>N</t>
    </r>
    <r>
      <rPr>
        <b/>
        <sz val="10"/>
        <color rgb="FFB76285"/>
        <rFont val="Arial Narrow"/>
        <family val="2"/>
      </rPr>
      <t>-Acetylanthranilic acid  (kilograms)</t>
    </r>
  </si>
  <si>
    <t>China,  Hong Kong SAR</t>
  </si>
  <si>
    <t>Regional total</t>
  </si>
  <si>
    <t>Czechia</t>
  </si>
  <si>
    <r>
      <t>Türkiye</t>
    </r>
    <r>
      <rPr>
        <vertAlign val="superscript"/>
        <sz val="7"/>
        <rFont val="Arial"/>
        <family val="2"/>
      </rPr>
      <t>f</t>
    </r>
  </si>
  <si>
    <t>World total</t>
  </si>
  <si>
    <t>1 091 435</t>
  </si>
  <si>
    <t>1 501 098</t>
  </si>
  <si>
    <t>1 560 719</t>
  </si>
  <si>
    <t>3 235 475</t>
  </si>
  <si>
    <t>1 055 177</t>
  </si>
  <si>
    <t>1 671 243</t>
  </si>
  <si>
    <r>
      <t>China</t>
    </r>
    <r>
      <rPr>
        <vertAlign val="superscript"/>
        <sz val="7"/>
        <rFont val="Arial"/>
        <family val="2"/>
      </rPr>
      <t>a</t>
    </r>
  </si>
  <si>
    <r>
      <t>Türkiye</t>
    </r>
    <r>
      <rPr>
        <vertAlign val="superscript"/>
        <sz val="7"/>
        <color rgb="FF000000"/>
        <rFont val="Arial"/>
        <family val="2"/>
      </rPr>
      <t>b</t>
    </r>
  </si>
  <si>
    <t>2 280 230</t>
  </si>
  <si>
    <t>1 005 863</t>
  </si>
  <si>
    <t>2 639 870</t>
  </si>
  <si>
    <t>INCB REPORT ON PRECURSORS FOR 2023</t>
  </si>
  <si>
    <t xml:space="preserve"> </t>
  </si>
  <si>
    <t>Regional Total</t>
  </si>
  <si>
    <t>Maldives</t>
  </si>
  <si>
    <t>International Narcotics Control Board, 2018–2022</t>
  </si>
  <si>
    <t>Table A. Seizures of substances in Table I of the 1988 Convention, as reported to the International Narcotics Control Board, 2018–2022</t>
  </si>
  <si>
    <t>Norfentanyl</t>
  </si>
  <si>
    <t>Seizures of ephedrine and pseudoephedrine reported to the Board in consumption units, 2018–2022</t>
  </si>
  <si>
    <r>
      <rPr>
        <b/>
        <i/>
        <sz val="10"/>
        <color rgb="FFB76285"/>
        <rFont val="Arial Narrow"/>
        <family val="2"/>
      </rPr>
      <t>tert</t>
    </r>
    <r>
      <rPr>
        <b/>
        <sz val="10"/>
        <color rgb="FFB76285"/>
        <rFont val="Arial Narrow"/>
        <family val="2"/>
      </rPr>
      <t xml:space="preserve">-Butyl 4-(phenylamino)piperidine-1-
carboxylate ( l-boc-4-AP)
</t>
    </r>
  </si>
  <si>
    <r>
      <t>North Macedonia</t>
    </r>
    <r>
      <rPr>
        <vertAlign val="superscript"/>
        <sz val="7"/>
        <color rgb="FF000000"/>
        <rFont val="Arial"/>
        <family val="2"/>
      </rPr>
      <t>c</t>
    </r>
  </si>
  <si>
    <r>
      <t>Netherlands (Kingdom of the)</t>
    </r>
    <r>
      <rPr>
        <vertAlign val="superscript"/>
        <sz val="7"/>
        <color rgb="FF000000"/>
        <rFont val="Arial"/>
        <family val="2"/>
      </rPr>
      <t>d</t>
    </r>
  </si>
  <si>
    <r>
      <t>North Macedonia</t>
    </r>
    <r>
      <rPr>
        <vertAlign val="superscript"/>
        <sz val="7"/>
        <rFont val="Arial"/>
        <family val="2"/>
      </rPr>
      <t>g</t>
    </r>
  </si>
  <si>
    <r>
      <t>Netherlands (Kingdom of the)</t>
    </r>
    <r>
      <rPr>
        <vertAlign val="superscript"/>
        <sz val="7"/>
        <rFont val="Arial"/>
        <family val="2"/>
      </rPr>
      <t>h</t>
    </r>
  </si>
  <si>
    <r>
      <t>United Kingdom of Great Britain and Northern Ireland</t>
    </r>
    <r>
      <rPr>
        <vertAlign val="superscript"/>
        <sz val="7"/>
        <color rgb="FF000000"/>
        <rFont val="Arial"/>
        <family val="2"/>
      </rPr>
      <t>i</t>
    </r>
  </si>
  <si>
    <t>c   Included in Table I of the 1988 Convention, eﬀective 3 November 2020.
d   Included in Table I of the 1988 Convention, eﬀective 19 November 2019.
e   For statistical purposes, the data for China do not include those for Hong Kong, China, or Macao, China.
f    Since 31 May 2022, “Türkiye” has replaced “Turkey” as the short name used in the United Nations. 
g   Since 14 February 2019, “North Macedonia” has replaced “the former Yugoslav Republic of Macedonia” as the short name used in the United Nations.
h   Since 3 March 2023, “Netherlands (Kingdom of the)” has replaced “Netherlands (the)” as the short name used in the United Nations. 
i   The United Kingdom ceased to be a member of the European Union on 31 January 2020.</t>
  </si>
  <si>
    <r>
      <rPr>
        <vertAlign val="superscript"/>
        <sz val="8"/>
        <rFont val="Arial"/>
        <family val="2"/>
      </rPr>
      <t>a</t>
    </r>
    <r>
      <rPr>
        <sz val="8"/>
        <rFont val="Arial"/>
        <family val="2"/>
      </rPr>
      <t xml:space="preserve">  For statistical purposes, the data for China do not include those for Hong Kong, China.
</t>
    </r>
    <r>
      <rPr>
        <vertAlign val="superscript"/>
        <sz val="8"/>
        <rFont val="Arial"/>
        <family val="2"/>
      </rPr>
      <t>b</t>
    </r>
    <r>
      <rPr>
        <sz val="8"/>
        <rFont val="Arial"/>
        <family val="2"/>
      </rPr>
      <t xml:space="preserve">  Since 31 May 2022, “Türkiye” has replaced “Turkey” as the short name used in the United Nations. 
</t>
    </r>
    <r>
      <rPr>
        <vertAlign val="superscript"/>
        <sz val="8"/>
        <rFont val="Arial"/>
        <family val="2"/>
      </rPr>
      <t>c</t>
    </r>
    <r>
      <rPr>
        <sz val="8"/>
        <rFont val="Arial"/>
        <family val="2"/>
      </rPr>
      <t xml:space="preserve">  Since 14 February 2019, “North Macedonia” has replaced “the former Yugoslav Republic of Macedonia” as the short name used in the United Nations.
</t>
    </r>
    <r>
      <rPr>
        <vertAlign val="superscript"/>
        <sz val="8"/>
        <rFont val="Arial"/>
        <family val="2"/>
      </rPr>
      <t xml:space="preserve">d   </t>
    </r>
    <r>
      <rPr>
        <sz val="8"/>
        <rFont val="Arial"/>
        <family val="2"/>
      </rPr>
      <t xml:space="preserve">Since 3 March 2023, “Netherlands (Kingdom of the)” has replaced “Netherlands (the)” as the short name used in the United Nations. 
</t>
    </r>
  </si>
  <si>
    <r>
      <rPr>
        <b/>
        <i/>
        <sz val="10"/>
        <color rgb="FFB76285"/>
        <rFont val="Arial Narrow"/>
        <family val="2"/>
      </rPr>
      <t>N</t>
    </r>
    <r>
      <rPr>
        <b/>
        <sz val="10"/>
        <color rgb="FFB76285"/>
        <rFont val="Arial Narrow"/>
        <family val="2"/>
      </rPr>
      <t>-Phenyl-4-piperidinamine (4-AP)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</si>
</sst>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1">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vertAlign val="superscript"/>
      <sz val="7"/>
      <name val="Arial"/>
      <family val="2"/>
    </font>
    <font>
      <b/>
      <vertAlign val="superscript"/>
      <sz val="10"/>
      <color rgb="FFB76285"/>
      <name val="Arial Narrow"/>
      <family val="2"/>
    </font>
    <font>
      <b/>
      <i/>
      <sz val="10"/>
      <color rgb="FFB76285"/>
      <name val="Arial Narrow"/>
      <family val="2"/>
    </font>
    <font>
      <sz val="7"/>
      <color indexed="62"/>
      <name val="Arial"/>
      <family val="2"/>
    </font>
    <font>
      <vertAlign val="superscript"/>
      <sz val="7"/>
      <color rgb="FF000000"/>
      <name val="Arial"/>
      <family val="2"/>
    </font>
    <font>
      <sz val="14"/>
      <color rgb="FFB76285"/>
      <name val="Arial Narrow"/>
      <family val="2"/>
    </font>
    <font>
      <sz val="14"/>
      <name val="Arial"/>
      <family val="2"/>
    </font>
    <font>
      <b/>
      <sz val="10"/>
      <color rgb="FFB76285"/>
      <name val="MetaOT-Norm"/>
      <family val="2"/>
    </font>
    <font>
      <i/>
      <sz val="10"/>
      <color rgb="FFB76285"/>
      <name val="Calibri"/>
      <family val="2"/>
    </font>
    <font>
      <sz val="9"/>
      <name val="Calibri"/>
      <family val="2"/>
    </font>
    <font>
      <i/>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5ECBD"/>
        <bgColor indexed="64"/>
      </patternFill>
    </fill>
    <fill>
      <patternFill patternType="solid">
        <fgColor theme="0" tint="-0.249977111117893"/>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3">
    <xf numFmtId="0" fontId="0" fillId="0" borderId="0"/>
    <xf numFmtId="0" fontId="3" fillId="0" borderId="0"/>
    <xf numFmtId="0" fontId="3" fillId="0" borderId="0"/>
  </cellStyleXfs>
  <cellXfs count="161">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0" fontId="3" fillId="0" borderId="0" xfId="0" applyFont="1"/>
    <xf numFmtId="3" fontId="0" fillId="0" borderId="0" xfId="0" applyNumberFormat="1" applyProtection="1">
      <protection locked="0"/>
    </xf>
    <xf numFmtId="0" fontId="17" fillId="0" borderId="4" xfId="0" applyFont="1" applyBorder="1"/>
    <xf numFmtId="0" fontId="18" fillId="0" borderId="4" xfId="0" applyFont="1" applyBorder="1"/>
    <xf numFmtId="0" fontId="18" fillId="0" borderId="0" xfId="0" applyFont="1"/>
    <xf numFmtId="3" fontId="4" fillId="0" borderId="0" xfId="0" applyNumberFormat="1" applyFont="1" applyAlignment="1">
      <alignment wrapText="1"/>
    </xf>
    <xf numFmtId="0" fontId="3" fillId="3" borderId="0" xfId="0" applyFont="1" applyFill="1"/>
    <xf numFmtId="0" fontId="5" fillId="3" borderId="0" xfId="0" applyFont="1" applyFill="1"/>
    <xf numFmtId="0" fontId="0" fillId="3" borderId="0" xfId="0" applyFill="1"/>
    <xf numFmtId="0" fontId="0" fillId="0" borderId="0" xfId="0" applyFill="1"/>
    <xf numFmtId="0" fontId="5" fillId="2" borderId="0" xfId="0" applyFont="1" applyFill="1"/>
    <xf numFmtId="0" fontId="3" fillId="0" borderId="0" xfId="0" applyFont="1" applyFill="1"/>
    <xf numFmtId="164" fontId="9" fillId="0" borderId="0" xfId="0" applyNumberFormat="1" applyFont="1" applyFill="1" applyAlignment="1">
      <alignment horizontal="right" vertical="top" wrapText="1"/>
    </xf>
    <xf numFmtId="49" fontId="15" fillId="0" borderId="0" xfId="0" applyNumberFormat="1" applyFont="1" applyFill="1" applyAlignment="1">
      <alignment horizontal="left" vertical="top" wrapText="1"/>
    </xf>
    <xf numFmtId="49" fontId="15" fillId="0" borderId="0" xfId="0" applyNumberFormat="1" applyFont="1" applyFill="1" applyAlignment="1">
      <alignment horizontal="center" vertical="top"/>
    </xf>
    <xf numFmtId="164" fontId="26" fillId="0" borderId="0" xfId="0" applyNumberFormat="1" applyFont="1" applyFill="1" applyAlignment="1" applyProtection="1">
      <alignment horizontal="right" vertical="top" wrapText="1"/>
      <protection locked="0"/>
    </xf>
    <xf numFmtId="164" fontId="1" fillId="0" borderId="0" xfId="0" applyNumberFormat="1" applyFont="1" applyFill="1" applyAlignment="1">
      <alignment horizontal="right" vertical="top" wrapText="1"/>
    </xf>
    <xf numFmtId="49" fontId="27" fillId="4" borderId="0" xfId="0" applyNumberFormat="1" applyFont="1" applyFill="1" applyBorder="1" applyAlignment="1">
      <alignment horizontal="left" vertical="top" wrapText="1"/>
    </xf>
    <xf numFmtId="3" fontId="0" fillId="0" borderId="0" xfId="0" applyNumberFormat="1" applyFill="1"/>
    <xf numFmtId="3" fontId="4" fillId="0" borderId="0" xfId="0" applyNumberFormat="1" applyFont="1" applyFill="1" applyAlignment="1">
      <alignment wrapText="1"/>
    </xf>
    <xf numFmtId="0" fontId="5" fillId="0" borderId="0" xfId="0" applyFont="1" applyFill="1"/>
    <xf numFmtId="49" fontId="27" fillId="0" borderId="0" xfId="0" applyNumberFormat="1" applyFont="1" applyFill="1" applyBorder="1" applyAlignment="1">
      <alignment horizontal="left" vertical="top" wrapText="1"/>
    </xf>
    <xf numFmtId="0" fontId="21" fillId="0" borderId="0" xfId="0" applyFont="1" applyFill="1" applyAlignment="1" applyProtection="1">
      <alignment horizontal="left" vertical="center" wrapText="1" indent="2"/>
      <protection locked="0"/>
    </xf>
    <xf numFmtId="0" fontId="21" fillId="0" borderId="2" xfId="0" applyFont="1" applyFill="1" applyBorder="1" applyAlignment="1" applyProtection="1">
      <alignment horizontal="left" vertical="center" wrapText="1" indent="2"/>
      <protection locked="0"/>
    </xf>
    <xf numFmtId="164" fontId="2" fillId="0" borderId="0" xfId="0" applyNumberFormat="1" applyFont="1" applyFill="1" applyAlignment="1" applyProtection="1">
      <alignment horizontal="right" vertical="top" wrapText="1"/>
      <protection locked="0"/>
    </xf>
    <xf numFmtId="3" fontId="21" fillId="0" borderId="0" xfId="0" applyNumberFormat="1" applyFont="1" applyFill="1" applyAlignment="1" applyProtection="1">
      <alignment horizontal="right" vertical="top" wrapText="1"/>
      <protection locked="0"/>
    </xf>
    <xf numFmtId="49" fontId="10" fillId="0" borderId="0" xfId="0" applyNumberFormat="1" applyFont="1" applyFill="1" applyAlignment="1">
      <alignment horizontal="left" vertical="top" wrapText="1"/>
    </xf>
    <xf numFmtId="49" fontId="10" fillId="0" borderId="0" xfId="0" applyNumberFormat="1" applyFont="1" applyFill="1" applyAlignment="1">
      <alignment horizontal="center" vertical="top"/>
    </xf>
    <xf numFmtId="0" fontId="17" fillId="0" borderId="4" xfId="0" applyFont="1" applyFill="1" applyBorder="1"/>
    <xf numFmtId="3" fontId="0" fillId="0" borderId="4" xfId="0" applyNumberFormat="1" applyFill="1" applyBorder="1"/>
    <xf numFmtId="0" fontId="24" fillId="0" borderId="0" xfId="0" applyFont="1" applyFill="1" applyAlignment="1">
      <alignment vertical="center"/>
    </xf>
    <xf numFmtId="49" fontId="25" fillId="0" borderId="0" xfId="0" applyNumberFormat="1" applyFont="1" applyFill="1" applyAlignment="1">
      <alignment horizontal="left" vertical="top" wrapText="1"/>
    </xf>
    <xf numFmtId="164" fontId="0" fillId="0" borderId="0" xfId="0" applyNumberFormat="1" applyFill="1" applyProtection="1">
      <protection locked="0"/>
    </xf>
    <xf numFmtId="164" fontId="0" fillId="0" borderId="0" xfId="0" applyNumberFormat="1" applyFill="1" applyAlignment="1" applyProtection="1">
      <alignment horizontal="left"/>
      <protection locked="0"/>
    </xf>
    <xf numFmtId="164" fontId="27" fillId="0" borderId="0" xfId="0" applyNumberFormat="1" applyFont="1" applyFill="1" applyAlignment="1" applyProtection="1">
      <alignment horizontal="center" vertical="top" wrapText="1"/>
      <protection locked="0"/>
    </xf>
    <xf numFmtId="164" fontId="3" fillId="0" borderId="0" xfId="0" applyNumberFormat="1" applyFont="1" applyFill="1" applyAlignment="1" applyProtection="1">
      <alignment wrapText="1"/>
      <protection locked="0"/>
    </xf>
    <xf numFmtId="164" fontId="3" fillId="0" borderId="0" xfId="0" applyNumberFormat="1" applyFont="1" applyFill="1" applyProtection="1">
      <protection locked="0"/>
    </xf>
    <xf numFmtId="0" fontId="0" fillId="0" borderId="0" xfId="0" applyFill="1" applyProtection="1">
      <protection locked="0"/>
    </xf>
    <xf numFmtId="49" fontId="7" fillId="0" borderId="0" xfId="0" applyNumberFormat="1" applyFont="1" applyFill="1" applyAlignment="1">
      <alignment horizontal="left" vertical="top" wrapText="1"/>
    </xf>
    <xf numFmtId="49" fontId="7" fillId="0" borderId="0" xfId="0" applyNumberFormat="1" applyFont="1" applyFill="1" applyAlignment="1">
      <alignment horizontal="center" vertical="top"/>
    </xf>
    <xf numFmtId="164" fontId="2" fillId="0" borderId="0" xfId="0" applyNumberFormat="1" applyFont="1" applyFill="1" applyAlignment="1" applyProtection="1">
      <alignment horizontal="left" vertical="top" wrapText="1"/>
      <protection locked="0"/>
    </xf>
    <xf numFmtId="0" fontId="2" fillId="0" borderId="0" xfId="0" applyFont="1" applyFill="1" applyProtection="1">
      <protection locked="0"/>
    </xf>
    <xf numFmtId="49" fontId="2" fillId="0" borderId="0" xfId="0" applyNumberFormat="1" applyFont="1" applyFill="1" applyAlignment="1" applyProtection="1">
      <alignment horizontal="right" vertical="top" wrapText="1"/>
      <protection locked="0"/>
    </xf>
    <xf numFmtId="0" fontId="7" fillId="0" borderId="0" xfId="0" applyNumberFormat="1" applyFont="1" applyFill="1" applyAlignment="1">
      <alignment horizontal="center" vertical="top"/>
    </xf>
    <xf numFmtId="0" fontId="2" fillId="0" borderId="0" xfId="0" applyFont="1" applyFill="1" applyAlignment="1" applyProtection="1">
      <alignment horizontal="right" vertical="top" wrapText="1"/>
      <protection locked="0"/>
    </xf>
    <xf numFmtId="164" fontId="2" fillId="0" borderId="0" xfId="0" applyNumberFormat="1" applyFont="1" applyFill="1" applyAlignment="1">
      <alignment horizontal="right" vertical="top" wrapText="1"/>
    </xf>
    <xf numFmtId="164" fontId="2" fillId="0" borderId="0" xfId="0" applyNumberFormat="1" applyFont="1" applyFill="1" applyAlignment="1">
      <alignment horizontal="left" vertical="top" wrapText="1"/>
    </xf>
    <xf numFmtId="0" fontId="2" fillId="0" borderId="0" xfId="0" applyFont="1" applyFill="1"/>
    <xf numFmtId="164" fontId="9" fillId="0" borderId="0" xfId="0" applyNumberFormat="1" applyFont="1" applyFill="1" applyAlignment="1">
      <alignment horizontal="left" vertical="top" wrapText="1"/>
    </xf>
    <xf numFmtId="164" fontId="9" fillId="0" borderId="0" xfId="0" applyNumberFormat="1" applyFont="1" applyFill="1" applyAlignment="1">
      <alignment horizontal="right" vertical="top"/>
    </xf>
    <xf numFmtId="0" fontId="10" fillId="0" borderId="0" xfId="0" applyNumberFormat="1" applyFont="1" applyFill="1" applyAlignment="1">
      <alignment horizontal="center" vertical="top"/>
    </xf>
    <xf numFmtId="49" fontId="25" fillId="0" borderId="3" xfId="0" applyNumberFormat="1" applyFont="1" applyFill="1" applyBorder="1" applyAlignment="1">
      <alignment horizontal="left" vertical="top" wrapText="1"/>
    </xf>
    <xf numFmtId="0" fontId="0" fillId="0" borderId="3" xfId="0" applyFill="1" applyBorder="1"/>
    <xf numFmtId="164" fontId="2" fillId="0" borderId="3" xfId="0" applyNumberFormat="1" applyFont="1" applyFill="1" applyBorder="1"/>
    <xf numFmtId="164" fontId="2" fillId="0" borderId="3" xfId="0" applyNumberFormat="1" applyFont="1" applyFill="1" applyBorder="1" applyAlignment="1">
      <alignment horizontal="left"/>
    </xf>
    <xf numFmtId="164" fontId="1" fillId="0" borderId="3" xfId="0" applyNumberFormat="1" applyFont="1" applyFill="1" applyBorder="1" applyAlignment="1">
      <alignment horizontal="right" vertical="top" wrapText="1"/>
    </xf>
    <xf numFmtId="49" fontId="28" fillId="0" borderId="0" xfId="0" applyNumberFormat="1" applyFont="1" applyFill="1" applyAlignment="1">
      <alignment horizontal="left" vertical="top" wrapText="1"/>
    </xf>
    <xf numFmtId="49" fontId="28" fillId="0" borderId="3" xfId="0" applyNumberFormat="1" applyFont="1" applyFill="1" applyBorder="1" applyAlignment="1">
      <alignment horizontal="left" vertical="top" wrapText="1"/>
    </xf>
    <xf numFmtId="0" fontId="0" fillId="0" borderId="3" xfId="0" applyFill="1" applyBorder="1" applyAlignment="1">
      <alignment horizontal="center" vertical="center"/>
    </xf>
    <xf numFmtId="164" fontId="2" fillId="0" borderId="3" xfId="0" applyNumberFormat="1" applyFont="1" applyFill="1" applyBorder="1" applyProtection="1">
      <protection locked="0"/>
    </xf>
    <xf numFmtId="164" fontId="2" fillId="0" borderId="3" xfId="0" applyNumberFormat="1" applyFont="1" applyFill="1" applyBorder="1" applyAlignment="1" applyProtection="1">
      <alignment horizontal="left"/>
      <protection locked="0"/>
    </xf>
    <xf numFmtId="164" fontId="26" fillId="0" borderId="3" xfId="0" applyNumberFormat="1" applyFont="1" applyFill="1" applyBorder="1" applyAlignment="1" applyProtection="1">
      <alignment horizontal="right" vertical="top" wrapText="1"/>
      <protection locked="0"/>
    </xf>
    <xf numFmtId="0" fontId="3" fillId="0" borderId="0" xfId="0" applyFont="1" applyFill="1" applyProtection="1">
      <protection locked="0"/>
    </xf>
    <xf numFmtId="3" fontId="2" fillId="0" borderId="0" xfId="0" applyNumberFormat="1" applyFont="1" applyFill="1" applyAlignment="1" applyProtection="1">
      <alignment horizontal="right" vertical="top" wrapText="1"/>
      <protection locked="0"/>
    </xf>
    <xf numFmtId="3" fontId="2" fillId="0" borderId="0" xfId="0" applyNumberFormat="1" applyFont="1" applyFill="1" applyAlignment="1" applyProtection="1">
      <alignment horizontal="right"/>
      <protection locked="0"/>
    </xf>
    <xf numFmtId="3" fontId="11" fillId="0" borderId="0" xfId="0" applyNumberFormat="1" applyFont="1" applyFill="1" applyAlignment="1" applyProtection="1">
      <alignment horizontal="left" vertical="top" wrapText="1"/>
      <protection locked="0"/>
    </xf>
    <xf numFmtId="164" fontId="11" fillId="0" borderId="0" xfId="0" applyNumberFormat="1" applyFont="1" applyFill="1" applyAlignment="1" applyProtection="1">
      <alignment horizontal="left" vertical="top" wrapText="1"/>
      <protection locked="0"/>
    </xf>
    <xf numFmtId="164" fontId="2" fillId="0" borderId="0" xfId="0" applyNumberFormat="1" applyFont="1" applyFill="1" applyAlignment="1" applyProtection="1">
      <alignment horizontal="right"/>
      <protection locked="0"/>
    </xf>
    <xf numFmtId="164" fontId="2" fillId="0" borderId="0" xfId="0" applyNumberFormat="1" applyFont="1" applyFill="1" applyAlignment="1" applyProtection="1">
      <alignment horizontal="right" vertical="top"/>
      <protection locked="0"/>
    </xf>
    <xf numFmtId="164" fontId="2" fillId="0" borderId="0" xfId="0" applyNumberFormat="1" applyFont="1" applyFill="1" applyAlignment="1" applyProtection="1">
      <alignment horizontal="right" vertical="center" wrapText="1"/>
      <protection locked="0"/>
    </xf>
    <xf numFmtId="0" fontId="10" fillId="0" borderId="3" xfId="0" applyFont="1" applyFill="1" applyBorder="1" applyAlignment="1">
      <alignment horizontal="center" vertical="center"/>
    </xf>
    <xf numFmtId="164" fontId="2" fillId="0" borderId="3" xfId="0" applyNumberFormat="1" applyFont="1" applyFill="1" applyBorder="1" applyAlignment="1" applyProtection="1">
      <alignment horizontal="right" vertical="top" wrapText="1"/>
      <protection locked="0"/>
    </xf>
    <xf numFmtId="164" fontId="7" fillId="0" borderId="3" xfId="0" applyNumberFormat="1" applyFont="1" applyFill="1" applyBorder="1" applyAlignment="1" applyProtection="1">
      <alignment horizontal="right" vertical="top"/>
      <protection locked="0"/>
    </xf>
    <xf numFmtId="164" fontId="7" fillId="0" borderId="0" xfId="0" applyNumberFormat="1" applyFont="1" applyFill="1" applyAlignment="1" applyProtection="1">
      <alignment horizontal="right" vertical="top"/>
      <protection locked="0"/>
    </xf>
    <xf numFmtId="49" fontId="10" fillId="0" borderId="3" xfId="0" applyNumberFormat="1" applyFont="1" applyFill="1" applyBorder="1" applyAlignment="1">
      <alignment horizontal="center" vertical="top"/>
    </xf>
    <xf numFmtId="164" fontId="9" fillId="0" borderId="3" xfId="0" applyNumberFormat="1" applyFont="1" applyFill="1" applyBorder="1" applyAlignment="1" applyProtection="1">
      <alignment horizontal="right" vertical="top" wrapText="1"/>
      <protection locked="0"/>
    </xf>
    <xf numFmtId="164" fontId="9" fillId="0" borderId="3" xfId="0" applyNumberFormat="1" applyFont="1" applyFill="1" applyBorder="1" applyAlignment="1" applyProtection="1">
      <alignment horizontal="right" vertical="top"/>
      <protection locked="0"/>
    </xf>
    <xf numFmtId="164" fontId="9" fillId="0" borderId="0" xfId="0" applyNumberFormat="1" applyFont="1" applyFill="1" applyAlignment="1" applyProtection="1">
      <alignment horizontal="right" vertical="top" wrapText="1"/>
      <protection locked="0"/>
    </xf>
    <xf numFmtId="164" fontId="2" fillId="0" borderId="0" xfId="0" applyNumberFormat="1" applyFont="1" applyFill="1" applyAlignment="1" applyProtection="1">
      <alignment horizontal="left"/>
      <protection locked="0"/>
    </xf>
    <xf numFmtId="49" fontId="29" fillId="0" borderId="0" xfId="0" applyNumberFormat="1" applyFont="1" applyFill="1" applyAlignment="1">
      <alignment horizontal="left" vertical="top" wrapText="1"/>
    </xf>
    <xf numFmtId="164" fontId="9" fillId="0" borderId="0" xfId="0" applyNumberFormat="1" applyFont="1" applyFill="1" applyAlignment="1" applyProtection="1">
      <alignment horizontal="right" vertical="top"/>
      <protection locked="0"/>
    </xf>
    <xf numFmtId="164" fontId="9" fillId="0" borderId="0" xfId="0" applyNumberFormat="1" applyFont="1" applyFill="1" applyAlignment="1" applyProtection="1">
      <alignment horizontal="left" vertical="top" wrapText="1"/>
      <protection locked="0"/>
    </xf>
    <xf numFmtId="0" fontId="2" fillId="0" borderId="3" xfId="0" applyFont="1" applyFill="1" applyBorder="1" applyProtection="1">
      <protection locked="0"/>
    </xf>
    <xf numFmtId="164" fontId="9" fillId="0" borderId="3" xfId="0" applyNumberFormat="1" applyFont="1" applyFill="1" applyBorder="1" applyAlignment="1">
      <alignment horizontal="right" vertical="top" wrapText="1"/>
    </xf>
    <xf numFmtId="0" fontId="10" fillId="0" borderId="0" xfId="0" applyFont="1" applyFill="1" applyAlignment="1">
      <alignment horizontal="center" vertical="top"/>
    </xf>
    <xf numFmtId="49" fontId="7" fillId="0" borderId="0" xfId="0" applyNumberFormat="1" applyFont="1" applyFill="1" applyAlignment="1" applyProtection="1">
      <alignment horizontal="left" vertical="top" wrapText="1"/>
      <protection locked="0"/>
    </xf>
    <xf numFmtId="49" fontId="7" fillId="0" borderId="0" xfId="0" applyNumberFormat="1" applyFont="1" applyFill="1" applyAlignment="1" applyProtection="1">
      <alignment horizontal="center" vertical="top"/>
      <protection locked="0"/>
    </xf>
    <xf numFmtId="0" fontId="7" fillId="0" borderId="0" xfId="0" applyNumberFormat="1" applyFont="1" applyFill="1" applyAlignment="1" applyProtection="1">
      <alignment horizontal="center" vertical="top"/>
      <protection locked="0"/>
    </xf>
    <xf numFmtId="49" fontId="15" fillId="0" borderId="0" xfId="2" applyNumberFormat="1" applyFont="1" applyFill="1" applyAlignment="1">
      <alignment horizontal="center" vertical="top"/>
    </xf>
    <xf numFmtId="49" fontId="26" fillId="0" borderId="0" xfId="2" applyNumberFormat="1" applyFont="1" applyFill="1" applyAlignment="1">
      <alignment horizontal="right" vertical="top" wrapText="1"/>
    </xf>
    <xf numFmtId="164" fontId="7" fillId="0" borderId="0" xfId="0" applyNumberFormat="1" applyFont="1" applyFill="1" applyAlignment="1">
      <alignment horizontal="right" vertical="top"/>
    </xf>
    <xf numFmtId="164" fontId="10" fillId="0" borderId="0" xfId="0" applyNumberFormat="1" applyFont="1" applyFill="1" applyAlignment="1">
      <alignment horizontal="right" vertical="top"/>
    </xf>
    <xf numFmtId="49" fontId="10" fillId="0" borderId="3" xfId="0" applyNumberFormat="1" applyFont="1" applyFill="1" applyBorder="1" applyAlignment="1" applyProtection="1">
      <alignment horizontal="center" vertical="top"/>
      <protection locked="0"/>
    </xf>
    <xf numFmtId="0" fontId="7" fillId="0" borderId="0" xfId="0" applyFont="1" applyFill="1" applyAlignment="1" applyProtection="1">
      <alignment horizontal="center" vertical="top"/>
      <protection locked="0"/>
    </xf>
    <xf numFmtId="49" fontId="15" fillId="0" borderId="0" xfId="0" applyNumberFormat="1" applyFont="1" applyFill="1" applyAlignment="1" applyProtection="1">
      <alignment horizontal="left" vertical="top" wrapText="1"/>
      <protection locked="0"/>
    </xf>
    <xf numFmtId="49" fontId="10"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wrapText="1"/>
    </xf>
    <xf numFmtId="49" fontId="27"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right" vertical="top" wrapText="1"/>
    </xf>
    <xf numFmtId="49" fontId="27" fillId="0" borderId="0" xfId="0" applyNumberFormat="1" applyFont="1" applyFill="1" applyBorder="1" applyAlignment="1">
      <alignment horizontal="right" vertical="top" wrapText="1"/>
    </xf>
    <xf numFmtId="3" fontId="0" fillId="0" borderId="0" xfId="0" applyNumberFormat="1" applyFill="1" applyProtection="1">
      <protection locked="0"/>
    </xf>
    <xf numFmtId="49" fontId="8" fillId="0" borderId="0" xfId="0" applyNumberFormat="1" applyFont="1" applyFill="1" applyAlignment="1" applyProtection="1">
      <alignment horizontal="center" vertical="top"/>
      <protection locked="0"/>
    </xf>
    <xf numFmtId="0" fontId="2" fillId="0" borderId="0" xfId="0" applyFont="1" applyFill="1" applyAlignment="1">
      <alignment horizontal="left" vertical="top" wrapText="1"/>
    </xf>
    <xf numFmtId="0" fontId="20" fillId="0" borderId="0" xfId="0" applyFont="1" applyFill="1" applyAlignment="1" applyProtection="1">
      <alignment vertical="center" wrapText="1"/>
      <protection locked="0"/>
    </xf>
    <xf numFmtId="0" fontId="20" fillId="0" borderId="0" xfId="0" applyFont="1" applyFill="1" applyAlignment="1" applyProtection="1">
      <alignment horizontal="center" vertical="center"/>
      <protection locked="0"/>
    </xf>
    <xf numFmtId="164" fontId="20" fillId="0" borderId="0" xfId="0" applyNumberFormat="1" applyFont="1" applyFill="1" applyAlignment="1" applyProtection="1">
      <alignment horizontal="center" vertical="center" wrapText="1"/>
      <protection locked="0"/>
    </xf>
    <xf numFmtId="164" fontId="0" fillId="0" borderId="0" xfId="0" applyNumberFormat="1" applyFill="1"/>
    <xf numFmtId="164" fontId="0" fillId="0" borderId="0" xfId="0" applyNumberFormat="1" applyFill="1" applyAlignment="1">
      <alignment horizontal="left"/>
    </xf>
    <xf numFmtId="0" fontId="0" fillId="0" borderId="2" xfId="0" applyFill="1" applyBorder="1" applyProtection="1">
      <protection locked="0"/>
    </xf>
    <xf numFmtId="164" fontId="0" fillId="0" borderId="2" xfId="0" applyNumberFormat="1" applyFill="1" applyBorder="1" applyAlignment="1" applyProtection="1">
      <alignment horizontal="left"/>
      <protection locked="0"/>
    </xf>
    <xf numFmtId="164" fontId="0" fillId="0" borderId="2" xfId="0" applyNumberFormat="1" applyFill="1" applyBorder="1" applyProtection="1">
      <protection locked="0"/>
    </xf>
    <xf numFmtId="0" fontId="21" fillId="0" borderId="0" xfId="0" applyFont="1" applyFill="1" applyAlignment="1" applyProtection="1">
      <alignment horizontal="left" vertical="center" wrapText="1"/>
      <protection locked="0"/>
    </xf>
    <xf numFmtId="3" fontId="3" fillId="0" borderId="0" xfId="0" applyNumberFormat="1" applyFont="1" applyFill="1" applyProtection="1">
      <protection locked="0"/>
    </xf>
    <xf numFmtId="164" fontId="0" fillId="0" borderId="0" xfId="0" applyNumberFormat="1" applyFill="1" applyAlignment="1" applyProtection="1">
      <alignment horizontal="right" vertical="top"/>
      <protection locked="0"/>
    </xf>
    <xf numFmtId="3" fontId="0" fillId="0" borderId="0" xfId="0" applyNumberFormat="1" applyFill="1" applyAlignment="1" applyProtection="1">
      <alignment horizontal="right" vertical="top"/>
      <protection locked="0"/>
    </xf>
    <xf numFmtId="3" fontId="21" fillId="0" borderId="0" xfId="0" applyNumberFormat="1" applyFont="1" applyFill="1" applyAlignment="1" applyProtection="1">
      <alignment horizontal="center" vertical="center" wrapText="1"/>
      <protection locked="0"/>
    </xf>
    <xf numFmtId="0" fontId="22" fillId="0" borderId="0" xfId="0" applyFont="1" applyFill="1" applyAlignment="1" applyProtection="1">
      <alignment horizontal="left" vertical="center" wrapText="1"/>
      <protection locked="0"/>
    </xf>
    <xf numFmtId="0" fontId="23" fillId="0" borderId="0" xfId="0" applyFont="1" applyFill="1" applyAlignment="1" applyProtection="1">
      <alignment vertical="center" wrapText="1"/>
      <protection locked="0"/>
    </xf>
    <xf numFmtId="0" fontId="21" fillId="0" borderId="0" xfId="0" applyFont="1" applyFill="1" applyBorder="1" applyAlignment="1" applyProtection="1">
      <alignment vertical="center" wrapText="1"/>
      <protection locked="0"/>
    </xf>
    <xf numFmtId="3" fontId="0" fillId="0" borderId="3" xfId="0" applyNumberFormat="1" applyFill="1" applyBorder="1" applyProtection="1">
      <protection locked="0"/>
    </xf>
    <xf numFmtId="49" fontId="0" fillId="0" borderId="4" xfId="0" applyNumberFormat="1" applyFill="1" applyBorder="1"/>
    <xf numFmtId="164" fontId="0" fillId="0" borderId="4" xfId="0" applyNumberFormat="1" applyFill="1" applyBorder="1"/>
    <xf numFmtId="0" fontId="0" fillId="0" borderId="4" xfId="0" applyFill="1" applyBorder="1"/>
    <xf numFmtId="49" fontId="0" fillId="0" borderId="0" xfId="0" applyNumberFormat="1" applyFill="1"/>
    <xf numFmtId="0" fontId="26" fillId="0" borderId="0" xfId="2" applyFont="1" applyFill="1" applyAlignment="1">
      <alignment horizontal="right" vertical="top" wrapText="1"/>
    </xf>
    <xf numFmtId="49" fontId="15" fillId="0" borderId="0" xfId="2" applyNumberFormat="1" applyFont="1" applyFill="1" applyAlignment="1">
      <alignment horizontal="left" vertical="top" wrapText="1"/>
    </xf>
    <xf numFmtId="3" fontId="26" fillId="0" borderId="0" xfId="2" applyNumberFormat="1" applyFont="1" applyFill="1" applyAlignment="1">
      <alignment horizontal="right" vertical="top" wrapText="1"/>
    </xf>
    <xf numFmtId="0" fontId="15" fillId="0" borderId="0" xfId="0" applyNumberFormat="1" applyFont="1" applyFill="1" applyAlignment="1">
      <alignment horizontal="center" vertical="top"/>
    </xf>
    <xf numFmtId="49" fontId="27" fillId="0" borderId="0" xfId="0" applyNumberFormat="1" applyFont="1" applyFill="1" applyAlignment="1">
      <alignment horizontal="left" vertical="top" wrapText="1"/>
    </xf>
    <xf numFmtId="49" fontId="27" fillId="0" borderId="0" xfId="0" applyNumberFormat="1" applyFont="1" applyFill="1" applyAlignment="1">
      <alignment horizontal="center" vertical="top"/>
    </xf>
    <xf numFmtId="49" fontId="27" fillId="0" borderId="3" xfId="0" applyNumberFormat="1" applyFont="1" applyFill="1" applyBorder="1" applyAlignment="1">
      <alignment horizontal="center" vertical="top"/>
    </xf>
    <xf numFmtId="164" fontId="0" fillId="0" borderId="3" xfId="0" applyNumberFormat="1" applyFill="1" applyBorder="1"/>
    <xf numFmtId="164" fontId="0" fillId="0" borderId="3" xfId="0" applyNumberFormat="1" applyFill="1" applyBorder="1" applyProtection="1">
      <protection locked="0"/>
    </xf>
    <xf numFmtId="164" fontId="3" fillId="0" borderId="3" xfId="0" applyNumberFormat="1" applyFont="1" applyFill="1" applyBorder="1" applyProtection="1">
      <protection locked="0"/>
    </xf>
    <xf numFmtId="49" fontId="30" fillId="0" borderId="0" xfId="0" applyNumberFormat="1" applyFont="1" applyFill="1" applyAlignment="1">
      <alignment horizontal="left" vertical="top" wrapText="1"/>
    </xf>
    <xf numFmtId="0" fontId="15" fillId="0" borderId="0" xfId="0" applyFont="1" applyFill="1" applyAlignment="1">
      <alignment horizontal="center" vertical="top"/>
    </xf>
    <xf numFmtId="165" fontId="1" fillId="0" borderId="0" xfId="0" applyNumberFormat="1" applyFont="1" applyFill="1" applyAlignment="1">
      <alignment horizontal="right" vertical="top" wrapText="1"/>
    </xf>
    <xf numFmtId="49" fontId="27" fillId="0" borderId="0" xfId="0" applyNumberFormat="1" applyFont="1" applyFill="1" applyBorder="1" applyAlignment="1">
      <alignment horizontal="center" vertical="top"/>
    </xf>
    <xf numFmtId="164" fontId="1" fillId="0" borderId="0" xfId="0" applyNumberFormat="1" applyFont="1" applyFill="1" applyBorder="1" applyAlignment="1">
      <alignment horizontal="right" vertical="top" wrapText="1"/>
    </xf>
    <xf numFmtId="164" fontId="9" fillId="5" borderId="0" xfId="0" applyNumberFormat="1" applyFont="1" applyFill="1" applyAlignment="1">
      <alignment horizontal="right" vertical="top" wrapText="1"/>
    </xf>
    <xf numFmtId="164" fontId="6" fillId="0" borderId="1" xfId="0" applyNumberFormat="1" applyFont="1" applyFill="1" applyBorder="1" applyAlignment="1">
      <alignment horizontal="center" vertical="center" textRotation="90" wrapText="1"/>
    </xf>
    <xf numFmtId="164" fontId="6" fillId="0" borderId="2" xfId="0" applyNumberFormat="1" applyFont="1" applyFill="1" applyBorder="1" applyAlignment="1">
      <alignment horizontal="center" vertical="center" textRotation="90" wrapText="1"/>
    </xf>
    <xf numFmtId="3" fontId="1" fillId="0" borderId="0" xfId="0" applyNumberFormat="1" applyFont="1" applyFill="1" applyAlignment="1">
      <alignment horizontal="center" vertical="top" wrapText="1"/>
    </xf>
    <xf numFmtId="0" fontId="2" fillId="0" borderId="0" xfId="0" applyFont="1" applyFill="1" applyAlignment="1">
      <alignment horizontal="left" vertical="top" wrapText="1"/>
    </xf>
    <xf numFmtId="0" fontId="19" fillId="0" borderId="0" xfId="0" applyFont="1" applyFill="1" applyAlignment="1" applyProtection="1">
      <alignment vertical="center" wrapText="1"/>
      <protection locked="0"/>
    </xf>
    <xf numFmtId="0" fontId="2" fillId="0" borderId="0" xfId="0"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64" fontId="6" fillId="0" borderId="1" xfId="0" applyNumberFormat="1" applyFont="1" applyFill="1" applyBorder="1" applyAlignment="1">
      <alignment horizontal="center" vertical="center" textRotation="90"/>
    </xf>
    <xf numFmtId="164" fontId="6" fillId="0" borderId="2" xfId="0" applyNumberFormat="1" applyFont="1" applyFill="1" applyBorder="1" applyAlignment="1">
      <alignment horizontal="center" vertical="center" textRotation="90"/>
    </xf>
    <xf numFmtId="0" fontId="2" fillId="0" borderId="0" xfId="0" applyFont="1" applyFill="1" applyAlignment="1">
      <alignment horizontal="left" wrapText="1"/>
    </xf>
    <xf numFmtId="0" fontId="2" fillId="0" borderId="0" xfId="0" applyFont="1" applyFill="1" applyAlignment="1">
      <alignment horizontal="left"/>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cellXfs>
  <cellStyles count="3">
    <cellStyle name="Normal" xfId="0" builtinId="0"/>
    <cellStyle name="Normal 2" xfId="2" xr:uid="{2D659A1B-7493-45A7-8DFA-F0CF083C2AD8}"/>
    <cellStyle name="Normal 3" xfId="1" xr:uid="{4AF74DE1-746D-40D8-8221-6DB0FA4B08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5EC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3363</xdr:colOff>
      <xdr:row>1</xdr:row>
      <xdr:rowOff>12326</xdr:rowOff>
    </xdr:from>
    <xdr:to>
      <xdr:col>16</xdr:col>
      <xdr:colOff>556934</xdr:colOff>
      <xdr:row>78</xdr:row>
      <xdr:rowOff>26333</xdr:rowOff>
    </xdr:to>
    <xdr:sp macro="" textlink="">
      <xdr:nvSpPr>
        <xdr:cNvPr id="2" name="TextBox 1">
          <a:extLst>
            <a:ext uri="{FF2B5EF4-FFF2-40B4-BE49-F238E27FC236}">
              <a16:creationId xmlns:a16="http://schemas.microsoft.com/office/drawing/2014/main" id="{674F56C7-CF70-43EB-8D68-C769B5D891FD}"/>
            </a:ext>
          </a:extLst>
        </xdr:cNvPr>
        <xdr:cNvSpPr txBox="1"/>
      </xdr:nvSpPr>
      <xdr:spPr>
        <a:xfrm>
          <a:off x="155763" y="240926"/>
          <a:ext cx="9697571" cy="124822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Seizures of substances in Table</a:t>
          </a:r>
          <a:r>
            <a:rPr lang="en-GB" sz="2000" b="1">
              <a:solidFill>
                <a:srgbClr val="B4688A"/>
              </a:solidFill>
              <a:effectLst/>
              <a:latin typeface="Zurich Cn BT" pitchFamily="34" charset="0"/>
              <a:ea typeface="+mn-ea"/>
              <a:cs typeface="+mn-cs"/>
            </a:rPr>
            <a:t>s</a:t>
          </a:r>
          <a:r>
            <a:rPr lang="x-none" sz="2000" b="1">
              <a:solidFill>
                <a:srgbClr val="B4688A"/>
              </a:solidFill>
              <a:effectLst/>
              <a:latin typeface="Zurich Cn BT" pitchFamily="34" charset="0"/>
              <a:ea typeface="+mn-ea"/>
              <a:cs typeface="+mn-cs"/>
            </a:rPr>
            <a:t> I and II of the 1988 Convention, </a:t>
          </a:r>
          <a:endParaRPr lang="en-GB" sz="2000" b="1">
            <a:solidFill>
              <a:srgbClr val="B4688A"/>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as reported to the International Narcotics Control Board, 20</a:t>
          </a:r>
          <a:r>
            <a:rPr lang="en-GB" sz="2000" b="1">
              <a:solidFill>
                <a:srgbClr val="B4688A"/>
              </a:solidFill>
              <a:effectLst/>
              <a:latin typeface="Zurich Cn BT" pitchFamily="34" charset="0"/>
              <a:ea typeface="+mn-ea"/>
              <a:cs typeface="+mn-cs"/>
            </a:rPr>
            <a:t>18</a:t>
          </a:r>
          <a:r>
            <a:rPr lang="x-none" sz="2000" b="1">
              <a:solidFill>
                <a:srgbClr val="B4688A"/>
              </a:solidFill>
              <a:effectLst/>
              <a:latin typeface="Zurich Cn BT" pitchFamily="34" charset="0"/>
              <a:ea typeface="+mn-ea"/>
              <a:cs typeface="+mn-cs"/>
            </a:rPr>
            <a:t>–20</a:t>
          </a:r>
          <a:r>
            <a:rPr lang="en-US" sz="2000" b="1">
              <a:solidFill>
                <a:srgbClr val="B4688A"/>
              </a:solidFill>
              <a:effectLst/>
              <a:latin typeface="Zurich Cn BT" pitchFamily="34" charset="0"/>
              <a:ea typeface="+mn-ea"/>
              <a:cs typeface="+mn-cs"/>
            </a:rPr>
            <a:t>22</a:t>
          </a:r>
          <a:r>
            <a:rPr lang="en-GB" sz="1100">
              <a:solidFill>
                <a:srgbClr val="B4688A"/>
              </a:solidFill>
              <a:effectLst/>
              <a:latin typeface="+mn-lt"/>
              <a:ea typeface="+mn-ea"/>
              <a:cs typeface="+mn-cs"/>
            </a:rPr>
            <a:t> </a:t>
          </a:r>
          <a:endParaRPr lang="en-US" sz="1100">
            <a:solidFill>
              <a:srgbClr val="B4688A"/>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Tables A and B show information on seizures of the substances included in Tables I and II of the United Nations Convention against Illicit Traffic in</a:t>
          </a:r>
        </a:p>
        <a:p>
          <a:r>
            <a:rPr lang="en-GB" sz="1100">
              <a:solidFill>
                <a:schemeClr val="dk1"/>
              </a:solidFill>
              <a:effectLst/>
              <a:latin typeface="+mn-lt"/>
              <a:ea typeface="+mn-ea"/>
              <a:cs typeface="+mn-cs"/>
            </a:rPr>
            <a:t> Narcotic Drugs and Psychotropic Substances of 1988, furnished to the International Narcotics Control Board by Governments in accordance with article 12, </a:t>
          </a:r>
        </a:p>
        <a:p>
          <a:r>
            <a:rPr lang="en-GB" sz="1100">
              <a:solidFill>
                <a:schemeClr val="dk1"/>
              </a:solidFill>
              <a:effectLst/>
              <a:latin typeface="+mn-lt"/>
              <a:ea typeface="+mn-ea"/>
              <a:cs typeface="+mn-cs"/>
            </a:rPr>
            <a:t>paragraph 12, of the Convention.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The tables include data on domestic seizures and on seizures effected at points of entry or exit. They do not include reported seizures of substances where it is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known that the substances were not intended for the illicit manufacture of drugs (for example, seizures effected on administrative grounds or seizures of</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ephedrine/pseudoephedrine preparations to be used as stimulants). Stopped shipments are also not included. The information may include data submitted by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Governments through means other than form D; in such cases, the sources are duly noted.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a:t>
          </a:r>
          <a:r>
            <a:rPr lang="en-GB" sz="1100" baseline="0">
              <a:solidFill>
                <a:schemeClr val="dk1"/>
              </a:solidFill>
              <a:effectLst/>
              <a:latin typeface="+mn-lt"/>
              <a:ea typeface="+mn-ea"/>
              <a:cs typeface="+mn-cs"/>
            </a:rPr>
            <a:t>  A supplementary table included in footnote b of table A shows data on seizures of ephedrine and pseudoephedrine reported to the Board in consumption units (such as tablets and doses). Those units have not been converted into kilograms, as the actual quantity of ephedrine and pseudoephedrine is not known.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en-GB" sz="1200" b="1">
              <a:solidFill>
                <a:srgbClr val="B4688A"/>
              </a:solidFill>
              <a:effectLst/>
              <a:latin typeface="Zurich Cn BT" pitchFamily="34" charset="0"/>
              <a:ea typeface="+mn-ea"/>
              <a:cs typeface="+mn-cs"/>
            </a:rPr>
            <a:t>Units of measure and conversion factors</a:t>
          </a:r>
          <a:endParaRPr lang="en-US" sz="12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Units of measure are indicated for every substance. As fractions of full units are not listed in the tables, figures are rounded as necessary.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For a variety of reasons, individual quantities of some substances seized are reported to the Board using different units; for instance, one country may report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seizures of acetic anhydride in litres, another in kilograms.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To enable a proper comparison of collected information, it is important that all data be collated in a standard format. To simplify the necessary standardization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process, figures are given in grams or kilograms where the substance is a solid and in litres where the substance (or its most common form) is a liquid.</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Seizures of solids reported to the Board in litres have not been converted into kilograms and are not included in the tables, as the actual quantity of substance in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solution is not known.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For seizures of liquids, quantities reported in kilograms have been converted into litres using the following factors:</a:t>
          </a:r>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i="1">
              <a:solidFill>
                <a:srgbClr val="B76285"/>
              </a:solidFill>
              <a:effectLst/>
              <a:latin typeface="+mn-lt"/>
              <a:ea typeface="+mn-ea"/>
              <a:cs typeface="+mn-cs"/>
            </a:rPr>
            <a:t>Substance							Conversion factor</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a:t>
          </a:r>
          <a:r>
            <a:rPr lang="en-GB" sz="1100" i="1">
              <a:solidFill>
                <a:srgbClr val="B76285"/>
              </a:solidFill>
              <a:effectLst/>
              <a:latin typeface="+mn-lt"/>
              <a:ea typeface="+mn-ea"/>
              <a:cs typeface="+mn-cs"/>
            </a:rPr>
            <a:t>kilograms to litres</a:t>
          </a:r>
          <a:r>
            <a:rPr lang="en-GB" sz="1100" baseline="0">
              <a:solidFill>
                <a:srgbClr val="B76285"/>
              </a:solidFill>
              <a:effectLst/>
              <a:latin typeface="+mn-lt"/>
              <a:ea typeface="+mn-ea"/>
              <a:cs typeface="+mn-cs"/>
            </a:rPr>
            <a:t>)</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Acetic anhydride 						0.926</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Acetone 							1.269</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Ethyl ether 							1.408</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Hydrochloric acid (39.1% solution)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Isosafrole 							0.892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3,4-Methylenedioxyphenyl-2-propanone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Methyl ethyl ketone 						1.242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1-Phenyl-2-propanone 						0.985</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Piperidine 							1.160</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Safrole 							0.912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Sulphuric acid (concentrated solution) 					0.543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Toluene 							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Derived from density; see Merck, </a:t>
          </a:r>
          <a:r>
            <a:rPr lang="en-GB" sz="900" i="1">
              <a:solidFill>
                <a:schemeClr val="dk1"/>
              </a:solidFill>
              <a:effectLst/>
              <a:latin typeface="+mn-lt"/>
              <a:ea typeface="+mn-ea"/>
              <a:cs typeface="+mn-cs"/>
            </a:rPr>
            <a:t>The Merck Index </a:t>
          </a:r>
          <a:r>
            <a:rPr lang="en-GB" sz="900">
              <a:solidFill>
                <a:schemeClr val="dk1"/>
              </a:solidFill>
              <a:effectLst/>
              <a:latin typeface="+mn-lt"/>
              <a:ea typeface="+mn-ea"/>
              <a:cs typeface="+mn-cs"/>
            </a:rPr>
            <a:t>(Rahway, New Jersey, Merck, 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As an example, to convert 1,000 kilograms of methyl ethyl ketone into litres, multiply by 1.242, i.e. 1,000 × 1.242 = 1,242 litres.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For the conversion of gallons to litres it has been assumed that in Colombia the United States gallon is used, with 3.785 litres to the gallon, and in Myanmar the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imperial gallon, with 4.546 litres to the gallon.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If reported quantities have been converted, the converted figures are listed in the tables in italics.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Seizures of ephedrine and pseudoephedrine reported to the Board in consumption units (such as tablets and doses) have not been converted into kilograms, as the actual quantity of ephedrine and pseudoephedrine is not known</a:t>
          </a:r>
          <a:r>
            <a:rPr lang="en-GB" sz="1100" baseline="0">
              <a:solidFill>
                <a:sysClr val="windowText" lastClr="000000"/>
              </a:solidFill>
              <a:effectLst/>
              <a:latin typeface="+mn-lt"/>
              <a:ea typeface="+mn-ea"/>
              <a:cs typeface="+mn-cs"/>
            </a:rPr>
            <a:t>.</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The names of territories appear in italics.</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a:t>
          </a:r>
          <a:r>
            <a:rPr lang="x-none" sz="1100">
              <a:solidFill>
                <a:sysClr val="windowText" lastClr="000000"/>
              </a:solidFill>
              <a:effectLst/>
              <a:latin typeface="+mn-lt"/>
              <a:ea typeface="+mn-ea"/>
              <a:cs typeface="+mn-cs"/>
            </a:rPr>
            <a:t>A </a:t>
          </a:r>
          <a:r>
            <a:rPr lang="en-US" sz="1100">
              <a:solidFill>
                <a:sysClr val="windowText" lastClr="000000"/>
              </a:solidFill>
              <a:effectLst/>
              <a:latin typeface="+mn-lt"/>
              <a:ea typeface="+mn-ea"/>
              <a:cs typeface="+mn-cs"/>
            </a:rPr>
            <a:t>dash </a:t>
          </a:r>
          <a:r>
            <a:rPr lang="x-none" sz="1100">
              <a:solidFill>
                <a:sysClr val="windowText" lastClr="000000"/>
              </a:solidFill>
              <a:effectLst/>
              <a:latin typeface="+mn-lt"/>
              <a:ea typeface="+mn-ea"/>
              <a:cs typeface="+mn-cs"/>
            </a:rPr>
            <a:t>(–) signifies </a:t>
          </a:r>
          <a:r>
            <a:rPr lang="en-GB" sz="1100">
              <a:solidFill>
                <a:sysClr val="windowText" lastClr="000000"/>
              </a:solidFill>
              <a:effectLst/>
              <a:latin typeface="+mn-lt"/>
              <a:ea typeface="+mn-ea"/>
              <a:cs typeface="+mn-cs"/>
            </a:rPr>
            <a:t>that </a:t>
          </a:r>
          <a:r>
            <a:rPr lang="x-none" sz="1100">
              <a:solidFill>
                <a:sysClr val="windowText" lastClr="000000"/>
              </a:solidFill>
              <a:effectLst/>
              <a:latin typeface="+mn-lt"/>
              <a:ea typeface="+mn-ea"/>
              <a:cs typeface="+mn-cs"/>
            </a:rPr>
            <a:t>the report did not include data on seizures of the particular substance in the reporting year.</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a:t>
          </a:r>
          <a:r>
            <a:rPr lang="x-none" sz="1100">
              <a:solidFill>
                <a:sysClr val="windowText" lastClr="000000"/>
              </a:solidFill>
              <a:effectLst/>
              <a:latin typeface="+mn-lt"/>
              <a:ea typeface="+mn-ea"/>
              <a:cs typeface="+mn-cs"/>
            </a:rPr>
            <a:t>A </a:t>
          </a:r>
          <a:r>
            <a:rPr lang="en-GB" sz="1100">
              <a:solidFill>
                <a:sysClr val="windowText" lastClr="000000"/>
              </a:solidFill>
              <a:effectLst/>
              <a:latin typeface="+mn-lt"/>
              <a:ea typeface="+mn-ea"/>
              <a:cs typeface="+mn-cs"/>
            </a:rPr>
            <a:t>slashed </a:t>
          </a:r>
          <a:r>
            <a:rPr lang="x-none" sz="1100">
              <a:solidFill>
                <a:sysClr val="windowText" lastClr="000000"/>
              </a:solidFill>
              <a:effectLst/>
              <a:latin typeface="+mn-lt"/>
              <a:ea typeface="+mn-ea"/>
              <a:cs typeface="+mn-cs"/>
            </a:rPr>
            <a:t>degree symbol (</a:t>
          </a:r>
          <a:r>
            <a:rPr lang="en-GB" sz="1100">
              <a:solidFill>
                <a:sysClr val="windowText" lastClr="000000"/>
              </a:solidFill>
              <a:effectLst/>
              <a:latin typeface="+mn-lt"/>
              <a:ea typeface="+mn-ea"/>
              <a:cs typeface="+mn-cs"/>
            </a:rPr>
            <a:t>ø</a:t>
          </a:r>
          <a:r>
            <a:rPr lang="x-none" sz="1100">
              <a:solidFill>
                <a:sysClr val="windowText" lastClr="000000"/>
              </a:solidFill>
              <a:effectLst/>
              <a:latin typeface="+mn-lt"/>
              <a:ea typeface="+mn-ea"/>
              <a:cs typeface="+mn-cs"/>
            </a:rPr>
            <a:t>) signifies less than the smallest unit of measurement shown for that substance (for example, less than 1 kilogram).</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a:t>
          </a:r>
          <a:r>
            <a:rPr lang="x-none" sz="1100">
              <a:solidFill>
                <a:sysClr val="windowText" lastClr="000000"/>
              </a:solidFill>
              <a:effectLst/>
              <a:latin typeface="+mn-lt"/>
              <a:ea typeface="+mn-ea"/>
              <a:cs typeface="+mn-cs"/>
            </a:rPr>
            <a:t>Discrepancies may exist between the regional total seizure figures and the world total figures because the actual quantities seized were rounded to</a:t>
          </a:r>
          <a:endParaRPr lang="en-GB" sz="1100">
            <a:solidFill>
              <a:sysClr val="windowText" lastClr="000000"/>
            </a:solidFill>
            <a:effectLst/>
            <a:latin typeface="+mn-lt"/>
            <a:ea typeface="+mn-ea"/>
            <a:cs typeface="+mn-cs"/>
          </a:endParaRPr>
        </a:p>
        <a:p>
          <a:r>
            <a:rPr lang="x-none" sz="1100">
              <a:solidFill>
                <a:sysClr val="windowText" lastClr="000000"/>
              </a:solidFill>
              <a:effectLst/>
              <a:latin typeface="+mn-lt"/>
              <a:ea typeface="+mn-ea"/>
              <a:cs typeface="+mn-cs"/>
            </a:rPr>
            <a:t> whole numbers.</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twoCellAnchor>
    <xdr:from>
      <xdr:col>1</xdr:col>
      <xdr:colOff>79711</xdr:colOff>
      <xdr:row>39</xdr:row>
      <xdr:rowOff>141269</xdr:rowOff>
    </xdr:from>
    <xdr:to>
      <xdr:col>13</xdr:col>
      <xdr:colOff>427094</xdr:colOff>
      <xdr:row>39</xdr:row>
      <xdr:rowOff>141269</xdr:rowOff>
    </xdr:to>
    <xdr:cxnSp macro="">
      <xdr:nvCxnSpPr>
        <xdr:cNvPr id="3" name="Straight Connector 2">
          <a:extLst>
            <a:ext uri="{FF2B5EF4-FFF2-40B4-BE49-F238E27FC236}">
              <a16:creationId xmlns:a16="http://schemas.microsoft.com/office/drawing/2014/main" id="{0D2A9155-F7B6-456A-9696-557A2671F4E7}"/>
            </a:ext>
          </a:extLst>
        </xdr:cNvPr>
        <xdr:cNvCxnSpPr/>
      </xdr:nvCxnSpPr>
      <xdr:spPr>
        <a:xfrm>
          <a:off x="251161" y="6402369"/>
          <a:ext cx="7662583"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51547</xdr:colOff>
      <xdr:row>54</xdr:row>
      <xdr:rowOff>5379</xdr:rowOff>
    </xdr:from>
    <xdr:to>
      <xdr:col>13</xdr:col>
      <xdr:colOff>398930</xdr:colOff>
      <xdr:row>54</xdr:row>
      <xdr:rowOff>5379</xdr:rowOff>
    </xdr:to>
    <xdr:cxnSp macro="">
      <xdr:nvCxnSpPr>
        <xdr:cNvPr id="4" name="Straight Connector 3">
          <a:extLst>
            <a:ext uri="{FF2B5EF4-FFF2-40B4-BE49-F238E27FC236}">
              <a16:creationId xmlns:a16="http://schemas.microsoft.com/office/drawing/2014/main" id="{29CB4F73-D5D4-48C8-959E-3D8BC096B78D}"/>
            </a:ext>
          </a:extLst>
        </xdr:cNvPr>
        <xdr:cNvCxnSpPr/>
      </xdr:nvCxnSpPr>
      <xdr:spPr>
        <a:xfrm>
          <a:off x="222997" y="8647729"/>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xdr:colOff>
      <xdr:row>36</xdr:row>
      <xdr:rowOff>54909</xdr:rowOff>
    </xdr:from>
    <xdr:to>
      <xdr:col>13</xdr:col>
      <xdr:colOff>427505</xdr:colOff>
      <xdr:row>36</xdr:row>
      <xdr:rowOff>54909</xdr:rowOff>
    </xdr:to>
    <xdr:cxnSp macro="">
      <xdr:nvCxnSpPr>
        <xdr:cNvPr id="5" name="Straight Connector 4">
          <a:extLst>
            <a:ext uri="{FF2B5EF4-FFF2-40B4-BE49-F238E27FC236}">
              <a16:creationId xmlns:a16="http://schemas.microsoft.com/office/drawing/2014/main" id="{1F99EB37-89F1-4171-8594-72F4D2E425C7}"/>
            </a:ext>
          </a:extLst>
        </xdr:cNvPr>
        <xdr:cNvCxnSpPr/>
      </xdr:nvCxnSpPr>
      <xdr:spPr>
        <a:xfrm>
          <a:off x="232522" y="5950884"/>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FEAF1-E9C1-4232-B34F-04042AB553C7}">
  <dimension ref="B1:Q1"/>
  <sheetViews>
    <sheetView tabSelected="1" zoomScaleNormal="100" workbookViewId="0">
      <selection activeCell="B1" sqref="B1"/>
    </sheetView>
  </sheetViews>
  <sheetFormatPr defaultRowHeight="12.5"/>
  <cols>
    <col min="1" max="1" width="2.453125" customWidth="1"/>
  </cols>
  <sheetData>
    <row r="1" spans="2:17" s="9" customFormat="1" ht="18">
      <c r="B1" s="7" t="s">
        <v>152</v>
      </c>
      <c r="C1" s="8"/>
      <c r="D1" s="8"/>
      <c r="E1" s="8"/>
      <c r="F1" s="8"/>
      <c r="G1" s="8"/>
      <c r="H1" s="8"/>
      <c r="I1" s="8"/>
      <c r="J1" s="8"/>
      <c r="K1" s="8"/>
      <c r="L1" s="8"/>
      <c r="M1" s="8"/>
      <c r="N1" s="8"/>
      <c r="O1" s="8"/>
      <c r="P1" s="8"/>
      <c r="Q1" s="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753"/>
  <sheetViews>
    <sheetView zoomScale="93" zoomScaleNormal="93" workbookViewId="0">
      <pane xSplit="3" ySplit="5" topLeftCell="D6" activePane="bottomRight" state="frozen"/>
      <selection pane="topRight" activeCell="C1" sqref="C1"/>
      <selection pane="bottomLeft" activeCell="A6" sqref="A6"/>
      <selection pane="bottomRight" activeCell="Z324" sqref="Z324"/>
    </sheetView>
  </sheetViews>
  <sheetFormatPr defaultColWidth="9.1796875" defaultRowHeight="12.5"/>
  <cols>
    <col min="1" max="1" width="1.81640625" style="1" customWidth="1"/>
    <col min="2" max="2" width="16.08984375" style="1" customWidth="1"/>
    <col min="3" max="3" width="9" style="1" customWidth="1"/>
    <col min="4" max="4" width="8.1796875" style="1" customWidth="1"/>
    <col min="5" max="5" width="1.81640625" style="1" customWidth="1"/>
    <col min="6" max="6" width="7.54296875" style="1" customWidth="1"/>
    <col min="7" max="7" width="2.54296875" style="1" bestFit="1" customWidth="1"/>
    <col min="8" max="8" width="8.453125" style="1" customWidth="1"/>
    <col min="9" max="9" width="2.1796875" style="1" customWidth="1"/>
    <col min="10" max="10" width="10.453125" style="1" customWidth="1"/>
    <col min="11" max="11" width="2.1796875" style="1" customWidth="1"/>
    <col min="12" max="12" width="6" style="1" customWidth="1"/>
    <col min="13" max="13" width="2.453125" style="1" customWidth="1"/>
    <col min="14" max="14" width="7.453125" style="1" customWidth="1"/>
    <col min="15" max="15" width="2.453125" style="1" customWidth="1"/>
    <col min="16" max="16" width="7.453125" style="1" bestFit="1" customWidth="1"/>
    <col min="17" max="17" width="2.54296875" style="1" bestFit="1" customWidth="1"/>
    <col min="18" max="18" width="6.81640625" style="1" customWidth="1"/>
    <col min="19" max="19" width="2" style="1" customWidth="1"/>
    <col min="20" max="20" width="6" style="1" customWidth="1"/>
    <col min="21" max="21" width="2.1796875" style="1" customWidth="1"/>
    <col min="22" max="22" width="6.54296875" style="1" customWidth="1"/>
    <col min="23" max="23" width="2" style="1" customWidth="1"/>
    <col min="24" max="24" width="8.453125" style="1" bestFit="1" customWidth="1"/>
    <col min="25" max="25" width="2.453125" style="1" customWidth="1"/>
    <col min="26" max="26" width="7" style="1" customWidth="1"/>
    <col min="27" max="27" width="2.54296875" style="1" customWidth="1"/>
    <col min="28" max="28" width="6.54296875" style="1" customWidth="1"/>
    <col min="29" max="29" width="2.1796875" style="1" customWidth="1"/>
    <col min="30" max="30" width="7.1796875" style="1" customWidth="1"/>
    <col min="31" max="31" width="2.453125" style="1" customWidth="1"/>
    <col min="32" max="32" width="8" style="1" customWidth="1"/>
    <col min="33" max="33" width="2.1796875" style="1" customWidth="1"/>
    <col min="34" max="34" width="6.54296875" style="1" customWidth="1"/>
    <col min="35" max="35" width="2.54296875" style="1" customWidth="1"/>
    <col min="36" max="36" width="7.90625" style="1" customWidth="1"/>
    <col min="37" max="37" width="2.81640625" style="1" customWidth="1"/>
    <col min="38" max="38" width="7" style="1" customWidth="1"/>
    <col min="39" max="39" width="2.54296875" style="1" customWidth="1"/>
    <col min="40" max="40" width="7.81640625" style="1" bestFit="1" customWidth="1"/>
    <col min="41" max="41" width="2.81640625" style="1" customWidth="1"/>
    <col min="42" max="42" width="8.453125" style="1" bestFit="1" customWidth="1"/>
    <col min="43" max="43" width="2.1796875" style="1" customWidth="1"/>
    <col min="44" max="44" width="8.453125" style="1" customWidth="1"/>
    <col min="45" max="45" width="2.54296875" style="1" customWidth="1"/>
    <col min="46" max="46" width="8.453125" style="1" bestFit="1" customWidth="1"/>
    <col min="47" max="47" width="2.54296875" style="1" customWidth="1"/>
    <col min="48" max="48" width="7.453125" style="1" bestFit="1" customWidth="1"/>
    <col min="49" max="49" width="2.453125" style="1" customWidth="1"/>
    <col min="50" max="50" width="7.453125" style="1" customWidth="1"/>
    <col min="51" max="51" width="2.54296875" style="1" customWidth="1"/>
    <col min="52" max="52" width="7.81640625" style="1" bestFit="1" customWidth="1"/>
    <col min="53" max="53" width="2.54296875" style="1" customWidth="1"/>
    <col min="54" max="54" width="7.81640625" style="1" bestFit="1" customWidth="1"/>
    <col min="55" max="55" width="2.81640625" style="1" customWidth="1"/>
    <col min="56" max="56" width="7.81640625" style="1" bestFit="1" customWidth="1"/>
    <col min="57" max="57" width="2" style="1" customWidth="1"/>
    <col min="58" max="237" width="9.1796875" style="23"/>
    <col min="238" max="16384" width="9.1796875" style="1"/>
  </cols>
  <sheetData>
    <row r="1" spans="1:237" ht="18">
      <c r="A1" s="23"/>
      <c r="B1" s="33" t="s">
        <v>152</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23"/>
    </row>
    <row r="2" spans="1:237">
      <c r="A2" s="23"/>
      <c r="B2" s="1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237" ht="18">
      <c r="A3" s="23"/>
      <c r="B3" s="35" t="s">
        <v>157</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row>
    <row r="4" spans="1:237" s="10" customFormat="1" ht="114.75" customHeight="1">
      <c r="A4" s="24"/>
      <c r="B4" s="153" t="s">
        <v>105</v>
      </c>
      <c r="C4" s="153" t="s">
        <v>92</v>
      </c>
      <c r="D4" s="146" t="s">
        <v>0</v>
      </c>
      <c r="E4" s="146"/>
      <c r="F4" s="146" t="s">
        <v>135</v>
      </c>
      <c r="G4" s="146"/>
      <c r="H4" s="146" t="s">
        <v>97</v>
      </c>
      <c r="I4" s="146"/>
      <c r="J4" s="146" t="s">
        <v>160</v>
      </c>
      <c r="K4" s="146"/>
      <c r="L4" s="146" t="s">
        <v>1</v>
      </c>
      <c r="M4" s="146"/>
      <c r="N4" s="146" t="s">
        <v>93</v>
      </c>
      <c r="O4" s="146"/>
      <c r="P4" s="146" t="s">
        <v>2</v>
      </c>
      <c r="Q4" s="146"/>
      <c r="R4" s="146" t="s">
        <v>3</v>
      </c>
      <c r="S4" s="146"/>
      <c r="T4" s="146" t="s">
        <v>4</v>
      </c>
      <c r="U4" s="146"/>
      <c r="V4" s="146" t="s">
        <v>5</v>
      </c>
      <c r="W4" s="146"/>
      <c r="X4" s="146" t="s">
        <v>94</v>
      </c>
      <c r="Y4" s="146"/>
      <c r="Z4" s="146" t="s">
        <v>98</v>
      </c>
      <c r="AA4" s="146"/>
      <c r="AB4" s="146" t="s">
        <v>96</v>
      </c>
      <c r="AC4" s="146"/>
      <c r="AD4" s="146" t="s">
        <v>99</v>
      </c>
      <c r="AE4" s="146"/>
      <c r="AF4" s="146" t="s">
        <v>6</v>
      </c>
      <c r="AG4" s="146"/>
      <c r="AH4" s="146" t="s">
        <v>158</v>
      </c>
      <c r="AI4" s="146"/>
      <c r="AJ4" s="146" t="s">
        <v>100</v>
      </c>
      <c r="AK4" s="146"/>
      <c r="AL4" s="146" t="s">
        <v>7</v>
      </c>
      <c r="AM4" s="146"/>
      <c r="AN4" s="146" t="s">
        <v>101</v>
      </c>
      <c r="AO4" s="146"/>
      <c r="AP4" s="146" t="s">
        <v>102</v>
      </c>
      <c r="AQ4" s="146"/>
      <c r="AR4" s="146" t="s">
        <v>168</v>
      </c>
      <c r="AS4" s="146"/>
      <c r="AT4" s="146" t="s">
        <v>103</v>
      </c>
      <c r="AU4" s="146"/>
      <c r="AV4" s="146" t="s">
        <v>8</v>
      </c>
      <c r="AW4" s="146"/>
      <c r="AX4" s="146" t="s">
        <v>9</v>
      </c>
      <c r="AY4" s="146"/>
      <c r="AZ4" s="146" t="s">
        <v>10</v>
      </c>
      <c r="BA4" s="146"/>
      <c r="BB4" s="146" t="s">
        <v>104</v>
      </c>
      <c r="BC4" s="146"/>
      <c r="BD4" s="146" t="s">
        <v>11</v>
      </c>
      <c r="BE4" s="148"/>
      <c r="BF4" s="148"/>
      <c r="BG4" s="148"/>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row>
    <row r="5" spans="1:237" s="5" customFormat="1" ht="27" customHeight="1" thickBot="1">
      <c r="A5" s="16"/>
      <c r="B5" s="154" t="s">
        <v>12</v>
      </c>
      <c r="C5" s="154"/>
      <c r="D5" s="147"/>
      <c r="E5" s="147"/>
      <c r="F5" s="147"/>
      <c r="G5" s="147"/>
      <c r="H5" s="147"/>
      <c r="I5" s="147"/>
      <c r="J5" s="147"/>
      <c r="K5" s="147"/>
      <c r="L5" s="147"/>
      <c r="M5" s="147"/>
      <c r="N5" s="147"/>
      <c r="O5" s="147"/>
      <c r="P5" s="147"/>
      <c r="Q5" s="147"/>
      <c r="R5" s="147"/>
      <c r="S5" s="147"/>
      <c r="T5" s="147"/>
      <c r="U5" s="147"/>
      <c r="V5" s="147"/>
      <c r="W5" s="147"/>
      <c r="X5" s="147" t="s">
        <v>95</v>
      </c>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8"/>
      <c r="BF5" s="148"/>
      <c r="BG5" s="148"/>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row>
    <row r="6" spans="1:237" customFormat="1" ht="13">
      <c r="A6" s="14"/>
      <c r="B6" s="36" t="s">
        <v>120</v>
      </c>
      <c r="C6" s="14"/>
      <c r="D6" s="37"/>
      <c r="E6" s="38"/>
      <c r="F6" s="37"/>
      <c r="G6" s="38"/>
      <c r="H6" s="37"/>
      <c r="I6" s="38"/>
      <c r="J6" s="38"/>
      <c r="K6" s="38"/>
      <c r="L6" s="37"/>
      <c r="M6" s="38"/>
      <c r="N6" s="37"/>
      <c r="O6" s="38"/>
      <c r="P6" s="37"/>
      <c r="Q6" s="38"/>
      <c r="R6" s="37"/>
      <c r="S6" s="38"/>
      <c r="T6" s="37"/>
      <c r="U6" s="38"/>
      <c r="V6" s="37"/>
      <c r="W6" s="38"/>
      <c r="X6" s="37"/>
      <c r="Y6" s="38"/>
      <c r="Z6" s="37"/>
      <c r="AA6" s="38"/>
      <c r="AB6" s="39"/>
      <c r="AC6" s="38"/>
      <c r="AD6" s="39"/>
      <c r="AE6" s="38"/>
      <c r="AF6" s="39"/>
      <c r="AG6" s="39"/>
      <c r="AH6" s="38"/>
      <c r="AI6" s="38"/>
      <c r="AJ6" s="37"/>
      <c r="AK6" s="38"/>
      <c r="AL6" s="37"/>
      <c r="AM6" s="38"/>
      <c r="AN6" s="39"/>
      <c r="AO6" s="38"/>
      <c r="AP6" s="40"/>
      <c r="AQ6" s="40"/>
      <c r="AR6" s="38"/>
      <c r="AS6" s="38"/>
      <c r="AT6" s="40"/>
      <c r="AU6" s="38"/>
      <c r="AV6" s="41"/>
      <c r="AW6" s="38"/>
      <c r="AX6" s="37"/>
      <c r="AY6" s="38"/>
      <c r="AZ6" s="40"/>
      <c r="BA6" s="38"/>
      <c r="BB6" s="37"/>
      <c r="BC6" s="38"/>
      <c r="BD6" s="37"/>
      <c r="BE6" s="42"/>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row>
    <row r="7" spans="1:237" s="3" customFormat="1" ht="12" customHeight="1">
      <c r="A7" s="25"/>
      <c r="B7" s="43" t="s">
        <v>13</v>
      </c>
      <c r="C7" s="44">
        <v>2018</v>
      </c>
      <c r="D7" s="29" t="s">
        <v>14</v>
      </c>
      <c r="E7" s="45"/>
      <c r="F7" s="29" t="s">
        <v>14</v>
      </c>
      <c r="G7" s="45"/>
      <c r="H7" s="29" t="s">
        <v>14</v>
      </c>
      <c r="I7" s="45"/>
      <c r="J7" s="29" t="s">
        <v>14</v>
      </c>
      <c r="K7" s="45"/>
      <c r="L7" s="29" t="s">
        <v>14</v>
      </c>
      <c r="M7" s="45"/>
      <c r="N7" s="29" t="s">
        <v>14</v>
      </c>
      <c r="O7" s="45"/>
      <c r="P7" s="29" t="s">
        <v>14</v>
      </c>
      <c r="Q7" s="45"/>
      <c r="R7" s="29" t="s">
        <v>14</v>
      </c>
      <c r="S7" s="45"/>
      <c r="T7" s="29" t="s">
        <v>14</v>
      </c>
      <c r="U7" s="45"/>
      <c r="V7" s="29" t="s">
        <v>14</v>
      </c>
      <c r="W7" s="45"/>
      <c r="X7" s="29" t="s">
        <v>14</v>
      </c>
      <c r="Y7" s="45"/>
      <c r="Z7" s="29" t="s">
        <v>14</v>
      </c>
      <c r="AA7" s="45"/>
      <c r="AB7" s="29" t="s">
        <v>14</v>
      </c>
      <c r="AC7" s="45"/>
      <c r="AD7" s="29" t="s">
        <v>14</v>
      </c>
      <c r="AE7" s="45"/>
      <c r="AF7" s="29" t="s">
        <v>14</v>
      </c>
      <c r="AG7" s="29"/>
      <c r="AH7" s="29" t="s">
        <v>14</v>
      </c>
      <c r="AI7" s="45"/>
      <c r="AJ7" s="29" t="s">
        <v>14</v>
      </c>
      <c r="AK7" s="45"/>
      <c r="AL7" s="29" t="s">
        <v>14</v>
      </c>
      <c r="AM7" s="45"/>
      <c r="AN7" s="29" t="s">
        <v>14</v>
      </c>
      <c r="AO7" s="45"/>
      <c r="AP7" s="29" t="s">
        <v>14</v>
      </c>
      <c r="AQ7" s="29"/>
      <c r="AR7" s="29" t="s">
        <v>14</v>
      </c>
      <c r="AS7" s="45"/>
      <c r="AT7" s="29" t="s">
        <v>14</v>
      </c>
      <c r="AU7" s="45"/>
      <c r="AV7" s="29" t="s">
        <v>14</v>
      </c>
      <c r="AW7" s="45"/>
      <c r="AX7" s="29" t="s">
        <v>14</v>
      </c>
      <c r="AY7" s="45"/>
      <c r="AZ7" s="29" t="s">
        <v>14</v>
      </c>
      <c r="BA7" s="45"/>
      <c r="BB7" s="29" t="s">
        <v>15</v>
      </c>
      <c r="BC7" s="45"/>
      <c r="BD7" s="29" t="s">
        <v>14</v>
      </c>
      <c r="BE7" s="46"/>
      <c r="BF7" s="16"/>
      <c r="BG7" s="16"/>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row>
    <row r="8" spans="1:237" s="3" customFormat="1" ht="12" customHeight="1">
      <c r="A8" s="25"/>
      <c r="B8" s="43" t="s">
        <v>16</v>
      </c>
      <c r="C8" s="44">
        <v>2019</v>
      </c>
      <c r="D8" s="29" t="s">
        <v>14</v>
      </c>
      <c r="E8" s="45"/>
      <c r="F8" s="29" t="s">
        <v>14</v>
      </c>
      <c r="G8" s="45"/>
      <c r="H8" s="29" t="s">
        <v>14</v>
      </c>
      <c r="I8" s="45"/>
      <c r="J8" s="29" t="s">
        <v>14</v>
      </c>
      <c r="K8" s="45"/>
      <c r="L8" s="29">
        <v>9</v>
      </c>
      <c r="M8" s="45"/>
      <c r="N8" s="29" t="s">
        <v>14</v>
      </c>
      <c r="O8" s="45"/>
      <c r="P8" s="29" t="s">
        <v>14</v>
      </c>
      <c r="Q8" s="45"/>
      <c r="R8" s="29" t="s">
        <v>14</v>
      </c>
      <c r="S8" s="45"/>
      <c r="T8" s="29" t="s">
        <v>14</v>
      </c>
      <c r="U8" s="45"/>
      <c r="V8" s="29" t="s">
        <v>14</v>
      </c>
      <c r="W8" s="45"/>
      <c r="X8" s="29" t="s">
        <v>14</v>
      </c>
      <c r="Y8" s="45"/>
      <c r="Z8" s="29" t="s">
        <v>14</v>
      </c>
      <c r="AA8" s="45"/>
      <c r="AB8" s="29" t="s">
        <v>14</v>
      </c>
      <c r="AC8" s="45"/>
      <c r="AD8" s="29" t="s">
        <v>14</v>
      </c>
      <c r="AE8" s="45"/>
      <c r="AF8" s="29" t="s">
        <v>14</v>
      </c>
      <c r="AG8" s="29"/>
      <c r="AH8" s="29" t="s">
        <v>14</v>
      </c>
      <c r="AI8" s="45"/>
      <c r="AJ8" s="29" t="s">
        <v>14</v>
      </c>
      <c r="AK8" s="45"/>
      <c r="AL8" s="29" t="s">
        <v>14</v>
      </c>
      <c r="AM8" s="45"/>
      <c r="AN8" s="29" t="s">
        <v>14</v>
      </c>
      <c r="AO8" s="45"/>
      <c r="AP8" s="29" t="s">
        <v>14</v>
      </c>
      <c r="AQ8" s="29"/>
      <c r="AR8" s="29" t="s">
        <v>14</v>
      </c>
      <c r="AS8" s="45"/>
      <c r="AT8" s="29" t="s">
        <v>14</v>
      </c>
      <c r="AU8" s="45"/>
      <c r="AV8" s="29" t="s">
        <v>14</v>
      </c>
      <c r="AW8" s="45"/>
      <c r="AX8" s="29" t="s">
        <v>14</v>
      </c>
      <c r="AY8" s="45"/>
      <c r="AZ8" s="29" t="s">
        <v>14</v>
      </c>
      <c r="BA8" s="45"/>
      <c r="BB8" s="29" t="s">
        <v>14</v>
      </c>
      <c r="BC8" s="45"/>
      <c r="BD8" s="29" t="s">
        <v>14</v>
      </c>
      <c r="BE8" s="46"/>
      <c r="BF8" s="16"/>
      <c r="BG8" s="16"/>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row>
    <row r="9" spans="1:237" s="3" customFormat="1" ht="12" customHeight="1">
      <c r="A9" s="25"/>
      <c r="B9" s="43"/>
      <c r="C9" s="44">
        <v>2020</v>
      </c>
      <c r="D9" s="29" t="s">
        <v>14</v>
      </c>
      <c r="E9" s="45"/>
      <c r="F9" s="29" t="s">
        <v>14</v>
      </c>
      <c r="G9" s="45"/>
      <c r="H9" s="29" t="s">
        <v>14</v>
      </c>
      <c r="I9" s="45"/>
      <c r="J9" s="29" t="s">
        <v>14</v>
      </c>
      <c r="K9" s="45"/>
      <c r="L9" s="29" t="s">
        <v>15</v>
      </c>
      <c r="M9" s="45"/>
      <c r="N9" s="29" t="s">
        <v>14</v>
      </c>
      <c r="O9" s="45"/>
      <c r="P9" s="29" t="s">
        <v>14</v>
      </c>
      <c r="Q9" s="45"/>
      <c r="R9" s="29" t="s">
        <v>14</v>
      </c>
      <c r="S9" s="45"/>
      <c r="T9" s="29" t="s">
        <v>14</v>
      </c>
      <c r="U9" s="45"/>
      <c r="V9" s="29" t="s">
        <v>14</v>
      </c>
      <c r="W9" s="45"/>
      <c r="X9" s="29" t="s">
        <v>14</v>
      </c>
      <c r="Y9" s="45"/>
      <c r="Z9" s="29" t="s">
        <v>14</v>
      </c>
      <c r="AA9" s="45"/>
      <c r="AB9" s="29" t="s">
        <v>14</v>
      </c>
      <c r="AC9" s="45"/>
      <c r="AD9" s="29" t="s">
        <v>14</v>
      </c>
      <c r="AE9" s="45"/>
      <c r="AF9" s="29" t="s">
        <v>14</v>
      </c>
      <c r="AG9" s="29"/>
      <c r="AH9" s="29" t="s">
        <v>14</v>
      </c>
      <c r="AI9" s="45"/>
      <c r="AJ9" s="29" t="s">
        <v>14</v>
      </c>
      <c r="AK9" s="45"/>
      <c r="AL9" s="29" t="s">
        <v>14</v>
      </c>
      <c r="AM9" s="45"/>
      <c r="AN9" s="29" t="s">
        <v>14</v>
      </c>
      <c r="AO9" s="45"/>
      <c r="AP9" s="29" t="s">
        <v>14</v>
      </c>
      <c r="AQ9" s="29"/>
      <c r="AR9" s="29" t="s">
        <v>14</v>
      </c>
      <c r="AS9" s="45"/>
      <c r="AT9" s="29" t="s">
        <v>14</v>
      </c>
      <c r="AU9" s="45"/>
      <c r="AV9" s="29" t="s">
        <v>14</v>
      </c>
      <c r="AW9" s="45"/>
      <c r="AX9" s="29" t="s">
        <v>14</v>
      </c>
      <c r="AY9" s="45"/>
      <c r="AZ9" s="29" t="s">
        <v>14</v>
      </c>
      <c r="BA9" s="45"/>
      <c r="BB9" s="29" t="s">
        <v>14</v>
      </c>
      <c r="BC9" s="45"/>
      <c r="BD9" s="29" t="s">
        <v>14</v>
      </c>
      <c r="BE9" s="46"/>
      <c r="BF9" s="16"/>
      <c r="BG9" s="16"/>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row>
    <row r="10" spans="1:237" s="3" customFormat="1" ht="12" customHeight="1">
      <c r="A10" s="25"/>
      <c r="B10" s="43"/>
      <c r="C10" s="44">
        <v>2021</v>
      </c>
      <c r="D10" s="47" t="s">
        <v>14</v>
      </c>
      <c r="E10" s="47"/>
      <c r="F10" s="47" t="s">
        <v>14</v>
      </c>
      <c r="G10" s="47"/>
      <c r="H10" s="47" t="s">
        <v>14</v>
      </c>
      <c r="I10" s="47"/>
      <c r="J10" s="47" t="s">
        <v>14</v>
      </c>
      <c r="K10" s="47"/>
      <c r="L10" s="47" t="s">
        <v>15</v>
      </c>
      <c r="M10" s="47"/>
      <c r="N10" s="47" t="s">
        <v>14</v>
      </c>
      <c r="O10" s="47"/>
      <c r="P10" s="47" t="s">
        <v>14</v>
      </c>
      <c r="Q10" s="47"/>
      <c r="R10" s="47" t="s">
        <v>14</v>
      </c>
      <c r="S10" s="47"/>
      <c r="T10" s="47" t="s">
        <v>14</v>
      </c>
      <c r="U10" s="47"/>
      <c r="V10" s="47" t="s">
        <v>14</v>
      </c>
      <c r="W10" s="47"/>
      <c r="X10" s="47" t="s">
        <v>14</v>
      </c>
      <c r="Y10" s="47"/>
      <c r="Z10" s="47" t="s">
        <v>14</v>
      </c>
      <c r="AA10" s="47"/>
      <c r="AB10" s="47" t="s">
        <v>14</v>
      </c>
      <c r="AC10" s="47"/>
      <c r="AD10" s="47" t="s">
        <v>14</v>
      </c>
      <c r="AE10" s="47"/>
      <c r="AF10" s="47" t="s">
        <v>14</v>
      </c>
      <c r="AG10" s="47"/>
      <c r="AH10" s="47" t="s">
        <v>14</v>
      </c>
      <c r="AI10" s="47"/>
      <c r="AJ10" s="47" t="s">
        <v>14</v>
      </c>
      <c r="AK10" s="47"/>
      <c r="AL10" s="47" t="s">
        <v>14</v>
      </c>
      <c r="AM10" s="47"/>
      <c r="AN10" s="47" t="s">
        <v>14</v>
      </c>
      <c r="AO10" s="47"/>
      <c r="AP10" s="47" t="s">
        <v>14</v>
      </c>
      <c r="AQ10" s="47"/>
      <c r="AR10" s="47" t="s">
        <v>14</v>
      </c>
      <c r="AS10" s="47"/>
      <c r="AT10" s="47" t="s">
        <v>14</v>
      </c>
      <c r="AU10" s="47"/>
      <c r="AV10" s="47" t="s">
        <v>14</v>
      </c>
      <c r="AW10" s="47"/>
      <c r="AX10" s="47" t="s">
        <v>14</v>
      </c>
      <c r="AY10" s="47"/>
      <c r="AZ10" s="47" t="s">
        <v>14</v>
      </c>
      <c r="BA10" s="47"/>
      <c r="BB10" s="47" t="s">
        <v>14</v>
      </c>
      <c r="BC10" s="47"/>
      <c r="BD10" s="47" t="s">
        <v>14</v>
      </c>
      <c r="BE10" s="46"/>
      <c r="BF10" s="16"/>
      <c r="BG10" s="16"/>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row>
    <row r="11" spans="1:237" s="3" customFormat="1" ht="12" customHeight="1">
      <c r="A11" s="25"/>
      <c r="B11" s="43" t="s">
        <v>17</v>
      </c>
      <c r="C11" s="44">
        <v>2019</v>
      </c>
      <c r="D11" s="29" t="s">
        <v>14</v>
      </c>
      <c r="E11" s="45"/>
      <c r="F11" s="29" t="s">
        <v>14</v>
      </c>
      <c r="G11" s="45"/>
      <c r="H11" s="29" t="s">
        <v>14</v>
      </c>
      <c r="I11" s="45"/>
      <c r="J11" s="29" t="s">
        <v>14</v>
      </c>
      <c r="K11" s="45"/>
      <c r="L11" s="29">
        <v>20</v>
      </c>
      <c r="M11" s="45"/>
      <c r="N11" s="29" t="s">
        <v>14</v>
      </c>
      <c r="O11" s="45"/>
      <c r="P11" s="29" t="s">
        <v>14</v>
      </c>
      <c r="Q11" s="45"/>
      <c r="R11" s="29" t="s">
        <v>14</v>
      </c>
      <c r="S11" s="45"/>
      <c r="T11" s="29" t="s">
        <v>14</v>
      </c>
      <c r="U11" s="45"/>
      <c r="V11" s="29" t="s">
        <v>14</v>
      </c>
      <c r="W11" s="45"/>
      <c r="X11" s="29" t="s">
        <v>14</v>
      </c>
      <c r="Y11" s="45"/>
      <c r="Z11" s="29" t="s">
        <v>14</v>
      </c>
      <c r="AA11" s="45"/>
      <c r="AB11" s="29" t="s">
        <v>14</v>
      </c>
      <c r="AC11" s="45"/>
      <c r="AD11" s="29" t="s">
        <v>14</v>
      </c>
      <c r="AE11" s="45"/>
      <c r="AF11" s="29" t="s">
        <v>14</v>
      </c>
      <c r="AG11" s="29"/>
      <c r="AH11" s="29" t="s">
        <v>14</v>
      </c>
      <c r="AI11" s="45"/>
      <c r="AJ11" s="29" t="s">
        <v>14</v>
      </c>
      <c r="AK11" s="45"/>
      <c r="AL11" s="29" t="s">
        <v>14</v>
      </c>
      <c r="AM11" s="45"/>
      <c r="AN11" s="29" t="s">
        <v>14</v>
      </c>
      <c r="AO11" s="45"/>
      <c r="AP11" s="29" t="s">
        <v>14</v>
      </c>
      <c r="AQ11" s="29"/>
      <c r="AR11" s="29" t="s">
        <v>14</v>
      </c>
      <c r="AS11" s="45"/>
      <c r="AT11" s="29" t="s">
        <v>14</v>
      </c>
      <c r="AU11" s="45"/>
      <c r="AV11" s="29" t="s">
        <v>14</v>
      </c>
      <c r="AW11" s="45"/>
      <c r="AX11" s="29" t="s">
        <v>14</v>
      </c>
      <c r="AY11" s="45"/>
      <c r="AZ11" s="29" t="s">
        <v>14</v>
      </c>
      <c r="BA11" s="45"/>
      <c r="BB11" s="29" t="s">
        <v>14</v>
      </c>
      <c r="BC11" s="45"/>
      <c r="BD11" s="29" t="s">
        <v>14</v>
      </c>
      <c r="BE11" s="45"/>
      <c r="BF11" s="16"/>
      <c r="BG11" s="16"/>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row>
    <row r="12" spans="1:237" s="3" customFormat="1" ht="12" customHeight="1">
      <c r="A12" s="25"/>
      <c r="B12" s="43" t="s">
        <v>18</v>
      </c>
      <c r="C12" s="44">
        <v>2018</v>
      </c>
      <c r="D12" s="29" t="s">
        <v>14</v>
      </c>
      <c r="E12" s="45"/>
      <c r="F12" s="29">
        <v>83</v>
      </c>
      <c r="G12" s="45"/>
      <c r="H12" s="29" t="s">
        <v>14</v>
      </c>
      <c r="I12" s="45"/>
      <c r="J12" s="29" t="s">
        <v>14</v>
      </c>
      <c r="K12" s="45"/>
      <c r="L12" s="29">
        <v>63</v>
      </c>
      <c r="M12" s="45"/>
      <c r="N12" s="29" t="s">
        <v>14</v>
      </c>
      <c r="O12" s="45"/>
      <c r="P12" s="29" t="s">
        <v>14</v>
      </c>
      <c r="Q12" s="45"/>
      <c r="R12" s="29" t="s">
        <v>14</v>
      </c>
      <c r="S12" s="45"/>
      <c r="T12" s="29" t="s">
        <v>14</v>
      </c>
      <c r="U12" s="45"/>
      <c r="V12" s="29" t="s">
        <v>14</v>
      </c>
      <c r="W12" s="45"/>
      <c r="X12" s="29" t="s">
        <v>14</v>
      </c>
      <c r="Y12" s="45"/>
      <c r="Z12" s="29" t="s">
        <v>14</v>
      </c>
      <c r="AA12" s="45"/>
      <c r="AB12" s="29" t="s">
        <v>14</v>
      </c>
      <c r="AC12" s="45"/>
      <c r="AD12" s="29" t="s">
        <v>14</v>
      </c>
      <c r="AE12" s="45"/>
      <c r="AF12" s="29" t="s">
        <v>14</v>
      </c>
      <c r="AG12" s="29"/>
      <c r="AH12" s="29" t="s">
        <v>14</v>
      </c>
      <c r="AI12" s="45"/>
      <c r="AJ12" s="29" t="s">
        <v>14</v>
      </c>
      <c r="AK12" s="45"/>
      <c r="AL12" s="29" t="s">
        <v>14</v>
      </c>
      <c r="AM12" s="45"/>
      <c r="AN12" s="29" t="s">
        <v>14</v>
      </c>
      <c r="AO12" s="45"/>
      <c r="AP12" s="29" t="s">
        <v>14</v>
      </c>
      <c r="AQ12" s="29"/>
      <c r="AR12" s="29" t="s">
        <v>14</v>
      </c>
      <c r="AS12" s="45"/>
      <c r="AT12" s="29" t="s">
        <v>14</v>
      </c>
      <c r="AU12" s="45"/>
      <c r="AV12" s="29" t="s">
        <v>14</v>
      </c>
      <c r="AW12" s="45"/>
      <c r="AX12" s="29" t="s">
        <v>14</v>
      </c>
      <c r="AY12" s="45"/>
      <c r="AZ12" s="29" t="s">
        <v>14</v>
      </c>
      <c r="BA12" s="45"/>
      <c r="BB12" s="29" t="s">
        <v>14</v>
      </c>
      <c r="BC12" s="45"/>
      <c r="BD12" s="29" t="s">
        <v>14</v>
      </c>
      <c r="BE12" s="45"/>
      <c r="BF12" s="16"/>
      <c r="BG12" s="16"/>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row>
    <row r="13" spans="1:237" s="3" customFormat="1" ht="12" customHeight="1">
      <c r="A13" s="25"/>
      <c r="B13" s="43"/>
      <c r="C13" s="44">
        <v>2019</v>
      </c>
      <c r="D13" s="29" t="s">
        <v>14</v>
      </c>
      <c r="E13" s="45"/>
      <c r="F13" s="29">
        <v>62</v>
      </c>
      <c r="G13" s="45"/>
      <c r="H13" s="29" t="s">
        <v>14</v>
      </c>
      <c r="I13" s="45"/>
      <c r="J13" s="29" t="s">
        <v>14</v>
      </c>
      <c r="K13" s="45"/>
      <c r="L13" s="29">
        <v>5</v>
      </c>
      <c r="M13" s="45"/>
      <c r="N13" s="29" t="s">
        <v>14</v>
      </c>
      <c r="O13" s="45"/>
      <c r="P13" s="29" t="s">
        <v>14</v>
      </c>
      <c r="Q13" s="45"/>
      <c r="R13" s="29" t="s">
        <v>14</v>
      </c>
      <c r="S13" s="45"/>
      <c r="T13" s="29" t="s">
        <v>14</v>
      </c>
      <c r="U13" s="45"/>
      <c r="V13" s="29" t="s">
        <v>14</v>
      </c>
      <c r="W13" s="45"/>
      <c r="X13" s="29" t="s">
        <v>14</v>
      </c>
      <c r="Y13" s="45"/>
      <c r="Z13" s="29" t="s">
        <v>14</v>
      </c>
      <c r="AA13" s="45"/>
      <c r="AB13" s="29" t="s">
        <v>14</v>
      </c>
      <c r="AC13" s="45"/>
      <c r="AD13" s="29" t="s">
        <v>14</v>
      </c>
      <c r="AE13" s="45"/>
      <c r="AF13" s="29" t="s">
        <v>14</v>
      </c>
      <c r="AG13" s="29"/>
      <c r="AH13" s="29" t="s">
        <v>14</v>
      </c>
      <c r="AI13" s="45"/>
      <c r="AJ13" s="29" t="s">
        <v>14</v>
      </c>
      <c r="AK13" s="45"/>
      <c r="AL13" s="29" t="s">
        <v>14</v>
      </c>
      <c r="AM13" s="45"/>
      <c r="AN13" s="29" t="s">
        <v>14</v>
      </c>
      <c r="AO13" s="45"/>
      <c r="AP13" s="29" t="s">
        <v>14</v>
      </c>
      <c r="AQ13" s="29"/>
      <c r="AR13" s="29" t="s">
        <v>14</v>
      </c>
      <c r="AS13" s="45"/>
      <c r="AT13" s="29" t="s">
        <v>14</v>
      </c>
      <c r="AU13" s="45"/>
      <c r="AV13" s="29" t="s">
        <v>14</v>
      </c>
      <c r="AW13" s="45"/>
      <c r="AX13" s="29" t="s">
        <v>14</v>
      </c>
      <c r="AY13" s="45"/>
      <c r="AZ13" s="29" t="s">
        <v>14</v>
      </c>
      <c r="BA13" s="45"/>
      <c r="BB13" s="29" t="s">
        <v>14</v>
      </c>
      <c r="BC13" s="45"/>
      <c r="BD13" s="29" t="s">
        <v>14</v>
      </c>
      <c r="BE13" s="45"/>
      <c r="BF13" s="16"/>
      <c r="BG13" s="16"/>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row>
    <row r="14" spans="1:237" s="3" customFormat="1" ht="12" customHeight="1">
      <c r="A14" s="25"/>
      <c r="B14" s="43"/>
      <c r="C14" s="44">
        <v>2020</v>
      </c>
      <c r="D14" s="29" t="s">
        <v>14</v>
      </c>
      <c r="E14" s="45"/>
      <c r="F14" s="29">
        <v>1320</v>
      </c>
      <c r="G14" s="45"/>
      <c r="H14" s="29" t="s">
        <v>14</v>
      </c>
      <c r="I14" s="45"/>
      <c r="J14" s="29" t="s">
        <v>14</v>
      </c>
      <c r="K14" s="45"/>
      <c r="L14" s="29" t="s">
        <v>14</v>
      </c>
      <c r="M14" s="45"/>
      <c r="N14" s="29" t="s">
        <v>14</v>
      </c>
      <c r="O14" s="45"/>
      <c r="P14" s="29" t="s">
        <v>14</v>
      </c>
      <c r="Q14" s="45"/>
      <c r="R14" s="29" t="s">
        <v>14</v>
      </c>
      <c r="S14" s="45"/>
      <c r="T14" s="29" t="s">
        <v>14</v>
      </c>
      <c r="U14" s="45"/>
      <c r="V14" s="29" t="s">
        <v>14</v>
      </c>
      <c r="W14" s="45"/>
      <c r="X14" s="29" t="s">
        <v>14</v>
      </c>
      <c r="Y14" s="45"/>
      <c r="Z14" s="29" t="s">
        <v>14</v>
      </c>
      <c r="AA14" s="45"/>
      <c r="AB14" s="29" t="s">
        <v>14</v>
      </c>
      <c r="AC14" s="45"/>
      <c r="AD14" s="29" t="s">
        <v>14</v>
      </c>
      <c r="AE14" s="45"/>
      <c r="AF14" s="29" t="s">
        <v>14</v>
      </c>
      <c r="AG14" s="29"/>
      <c r="AH14" s="29" t="s">
        <v>14</v>
      </c>
      <c r="AI14" s="45"/>
      <c r="AJ14" s="29" t="s">
        <v>14</v>
      </c>
      <c r="AK14" s="45"/>
      <c r="AL14" s="29" t="s">
        <v>14</v>
      </c>
      <c r="AM14" s="45"/>
      <c r="AN14" s="29" t="s">
        <v>14</v>
      </c>
      <c r="AO14" s="45"/>
      <c r="AP14" s="29" t="s">
        <v>14</v>
      </c>
      <c r="AQ14" s="29"/>
      <c r="AR14" s="29" t="s">
        <v>14</v>
      </c>
      <c r="AS14" s="45"/>
      <c r="AT14" s="29" t="s">
        <v>14</v>
      </c>
      <c r="AU14" s="45"/>
      <c r="AV14" s="29" t="s">
        <v>14</v>
      </c>
      <c r="AW14" s="45"/>
      <c r="AX14" s="29" t="s">
        <v>14</v>
      </c>
      <c r="AY14" s="45"/>
      <c r="AZ14" s="29" t="s">
        <v>14</v>
      </c>
      <c r="BA14" s="45"/>
      <c r="BB14" s="29" t="s">
        <v>14</v>
      </c>
      <c r="BC14" s="45"/>
      <c r="BD14" s="29" t="s">
        <v>14</v>
      </c>
      <c r="BE14" s="45"/>
      <c r="BF14" s="16"/>
      <c r="BG14" s="16"/>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row>
    <row r="15" spans="1:237" s="15" customFormat="1" ht="12" customHeight="1">
      <c r="A15" s="25"/>
      <c r="B15" s="43"/>
      <c r="C15" s="48">
        <v>2022</v>
      </c>
      <c r="D15" s="29" t="s">
        <v>14</v>
      </c>
      <c r="E15" s="45"/>
      <c r="F15" s="29" t="s">
        <v>14</v>
      </c>
      <c r="G15" s="45"/>
      <c r="H15" s="29" t="s">
        <v>14</v>
      </c>
      <c r="I15" s="45"/>
      <c r="J15" s="29" t="s">
        <v>14</v>
      </c>
      <c r="K15" s="45"/>
      <c r="L15" s="29" t="s">
        <v>14</v>
      </c>
      <c r="M15" s="45"/>
      <c r="N15" s="29">
        <v>2</v>
      </c>
      <c r="O15" s="45"/>
      <c r="P15" s="29" t="s">
        <v>14</v>
      </c>
      <c r="Q15" s="45"/>
      <c r="R15" s="29" t="s">
        <v>14</v>
      </c>
      <c r="S15" s="45"/>
      <c r="T15" s="29" t="s">
        <v>14</v>
      </c>
      <c r="U15" s="45"/>
      <c r="V15" s="29" t="s">
        <v>14</v>
      </c>
      <c r="W15" s="45"/>
      <c r="X15" s="29" t="s">
        <v>14</v>
      </c>
      <c r="Y15" s="45"/>
      <c r="Z15" s="29" t="s">
        <v>14</v>
      </c>
      <c r="AA15" s="45"/>
      <c r="AB15" s="29" t="s">
        <v>14</v>
      </c>
      <c r="AC15" s="45"/>
      <c r="AD15" s="29" t="s">
        <v>14</v>
      </c>
      <c r="AE15" s="45"/>
      <c r="AF15" s="29" t="s">
        <v>14</v>
      </c>
      <c r="AG15" s="29"/>
      <c r="AH15" s="29" t="s">
        <v>14</v>
      </c>
      <c r="AI15" s="45"/>
      <c r="AJ15" s="29" t="s">
        <v>14</v>
      </c>
      <c r="AK15" s="45"/>
      <c r="AL15" s="29" t="s">
        <v>14</v>
      </c>
      <c r="AM15" s="45"/>
      <c r="AN15" s="29" t="s">
        <v>14</v>
      </c>
      <c r="AO15" s="45"/>
      <c r="AP15" s="29" t="s">
        <v>14</v>
      </c>
      <c r="AQ15" s="29"/>
      <c r="AR15" s="29" t="s">
        <v>14</v>
      </c>
      <c r="AS15" s="45"/>
      <c r="AT15" s="29" t="s">
        <v>14</v>
      </c>
      <c r="AU15" s="45"/>
      <c r="AV15" s="29" t="s">
        <v>14</v>
      </c>
      <c r="AW15" s="45"/>
      <c r="AX15" s="29" t="s">
        <v>14</v>
      </c>
      <c r="AY15" s="45"/>
      <c r="AZ15" s="29" t="s">
        <v>14</v>
      </c>
      <c r="BA15" s="45"/>
      <c r="BB15" s="29" t="s">
        <v>14</v>
      </c>
      <c r="BC15" s="45"/>
      <c r="BD15" s="29" t="s">
        <v>14</v>
      </c>
      <c r="BE15" s="45"/>
      <c r="BF15" s="16"/>
      <c r="BG15" s="16"/>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row>
    <row r="16" spans="1:237" s="3" customFormat="1" ht="12" customHeight="1">
      <c r="A16" s="25"/>
      <c r="B16" s="43" t="s">
        <v>19</v>
      </c>
      <c r="C16" s="44">
        <v>2018</v>
      </c>
      <c r="D16" s="29" t="s">
        <v>14</v>
      </c>
      <c r="E16" s="45"/>
      <c r="F16" s="29" t="s">
        <v>14</v>
      </c>
      <c r="G16" s="45"/>
      <c r="H16" s="29" t="s">
        <v>14</v>
      </c>
      <c r="I16" s="45"/>
      <c r="J16" s="29" t="s">
        <v>14</v>
      </c>
      <c r="K16" s="45"/>
      <c r="L16" s="29">
        <v>326</v>
      </c>
      <c r="M16" s="45"/>
      <c r="N16" s="29" t="s">
        <v>14</v>
      </c>
      <c r="O16" s="45"/>
      <c r="P16" s="29" t="s">
        <v>14</v>
      </c>
      <c r="Q16" s="45"/>
      <c r="R16" s="29" t="s">
        <v>14</v>
      </c>
      <c r="S16" s="45"/>
      <c r="T16" s="29" t="s">
        <v>14</v>
      </c>
      <c r="U16" s="45"/>
      <c r="V16" s="29" t="s">
        <v>14</v>
      </c>
      <c r="W16" s="45"/>
      <c r="X16" s="29" t="s">
        <v>14</v>
      </c>
      <c r="Y16" s="45"/>
      <c r="Z16" s="29" t="s">
        <v>14</v>
      </c>
      <c r="AA16" s="45"/>
      <c r="AB16" s="29" t="s">
        <v>14</v>
      </c>
      <c r="AC16" s="45"/>
      <c r="AD16" s="29" t="s">
        <v>14</v>
      </c>
      <c r="AE16" s="45"/>
      <c r="AF16" s="29" t="s">
        <v>14</v>
      </c>
      <c r="AG16" s="29"/>
      <c r="AH16" s="29" t="s">
        <v>14</v>
      </c>
      <c r="AI16" s="45"/>
      <c r="AJ16" s="29" t="s">
        <v>14</v>
      </c>
      <c r="AK16" s="45"/>
      <c r="AL16" s="29" t="s">
        <v>14</v>
      </c>
      <c r="AM16" s="45"/>
      <c r="AN16" s="29" t="s">
        <v>14</v>
      </c>
      <c r="AO16" s="45"/>
      <c r="AP16" s="29" t="s">
        <v>14</v>
      </c>
      <c r="AQ16" s="29"/>
      <c r="AR16" s="29" t="s">
        <v>14</v>
      </c>
      <c r="AS16" s="45"/>
      <c r="AT16" s="29" t="s">
        <v>14</v>
      </c>
      <c r="AU16" s="45"/>
      <c r="AV16" s="29" t="s">
        <v>14</v>
      </c>
      <c r="AW16" s="45"/>
      <c r="AX16" s="29" t="s">
        <v>14</v>
      </c>
      <c r="AY16" s="45"/>
      <c r="AZ16" s="29" t="s">
        <v>14</v>
      </c>
      <c r="BA16" s="45"/>
      <c r="BB16" s="29" t="s">
        <v>14</v>
      </c>
      <c r="BC16" s="45"/>
      <c r="BD16" s="29" t="s">
        <v>14</v>
      </c>
      <c r="BE16" s="45"/>
      <c r="BF16" s="16"/>
      <c r="BG16" s="16"/>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row>
    <row r="17" spans="1:237" s="3" customFormat="1" ht="12" customHeight="1">
      <c r="A17" s="25"/>
      <c r="B17" s="43"/>
      <c r="C17" s="44">
        <v>2019</v>
      </c>
      <c r="D17" s="29" t="s">
        <v>14</v>
      </c>
      <c r="E17" s="45"/>
      <c r="F17" s="29" t="s">
        <v>14</v>
      </c>
      <c r="G17" s="45"/>
      <c r="H17" s="29" t="s">
        <v>14</v>
      </c>
      <c r="I17" s="45"/>
      <c r="J17" s="29" t="s">
        <v>14</v>
      </c>
      <c r="K17" s="45"/>
      <c r="L17" s="29">
        <v>354</v>
      </c>
      <c r="M17" s="45"/>
      <c r="N17" s="29" t="s">
        <v>14</v>
      </c>
      <c r="O17" s="45"/>
      <c r="P17" s="29" t="s">
        <v>14</v>
      </c>
      <c r="Q17" s="45"/>
      <c r="R17" s="29" t="s">
        <v>14</v>
      </c>
      <c r="S17" s="45"/>
      <c r="T17" s="29" t="s">
        <v>14</v>
      </c>
      <c r="U17" s="45"/>
      <c r="V17" s="29" t="s">
        <v>14</v>
      </c>
      <c r="W17" s="45"/>
      <c r="X17" s="29" t="s">
        <v>14</v>
      </c>
      <c r="Y17" s="45"/>
      <c r="Z17" s="29" t="s">
        <v>14</v>
      </c>
      <c r="AA17" s="45"/>
      <c r="AB17" s="29" t="s">
        <v>14</v>
      </c>
      <c r="AC17" s="45"/>
      <c r="AD17" s="29" t="s">
        <v>14</v>
      </c>
      <c r="AE17" s="45"/>
      <c r="AF17" s="29" t="s">
        <v>14</v>
      </c>
      <c r="AG17" s="29"/>
      <c r="AH17" s="29" t="s">
        <v>14</v>
      </c>
      <c r="AI17" s="45"/>
      <c r="AJ17" s="29" t="s">
        <v>14</v>
      </c>
      <c r="AK17" s="45"/>
      <c r="AL17" s="29" t="s">
        <v>14</v>
      </c>
      <c r="AM17" s="45"/>
      <c r="AN17" s="29" t="s">
        <v>14</v>
      </c>
      <c r="AO17" s="45"/>
      <c r="AP17" s="29" t="s">
        <v>14</v>
      </c>
      <c r="AQ17" s="29"/>
      <c r="AR17" s="29" t="s">
        <v>14</v>
      </c>
      <c r="AS17" s="45"/>
      <c r="AT17" s="29" t="s">
        <v>14</v>
      </c>
      <c r="AU17" s="45"/>
      <c r="AV17" s="29" t="s">
        <v>14</v>
      </c>
      <c r="AW17" s="45"/>
      <c r="AX17" s="29" t="s">
        <v>14</v>
      </c>
      <c r="AY17" s="45"/>
      <c r="AZ17" s="29" t="s">
        <v>14</v>
      </c>
      <c r="BA17" s="45"/>
      <c r="BB17" s="29" t="s">
        <v>14</v>
      </c>
      <c r="BC17" s="45"/>
      <c r="BD17" s="29" t="s">
        <v>14</v>
      </c>
      <c r="BE17" s="45"/>
      <c r="BF17" s="16"/>
      <c r="BG17" s="16"/>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row>
    <row r="18" spans="1:237" s="3" customFormat="1" ht="12" customHeight="1">
      <c r="A18" s="25"/>
      <c r="B18" s="43"/>
      <c r="C18" s="44">
        <v>2020</v>
      </c>
      <c r="D18" s="29" t="s">
        <v>14</v>
      </c>
      <c r="E18" s="45"/>
      <c r="F18" s="29" t="s">
        <v>14</v>
      </c>
      <c r="G18" s="45"/>
      <c r="H18" s="29" t="s">
        <v>14</v>
      </c>
      <c r="I18" s="45"/>
      <c r="J18" s="29" t="s">
        <v>14</v>
      </c>
      <c r="K18" s="45"/>
      <c r="L18" s="29">
        <v>19</v>
      </c>
      <c r="M18" s="45"/>
      <c r="N18" s="29" t="s">
        <v>14</v>
      </c>
      <c r="O18" s="45"/>
      <c r="P18" s="29" t="s">
        <v>14</v>
      </c>
      <c r="Q18" s="45"/>
      <c r="R18" s="29" t="s">
        <v>14</v>
      </c>
      <c r="S18" s="45"/>
      <c r="T18" s="29" t="s">
        <v>14</v>
      </c>
      <c r="U18" s="45"/>
      <c r="V18" s="29" t="s">
        <v>14</v>
      </c>
      <c r="W18" s="45"/>
      <c r="X18" s="29" t="s">
        <v>14</v>
      </c>
      <c r="Y18" s="45"/>
      <c r="Z18" s="29" t="s">
        <v>14</v>
      </c>
      <c r="AA18" s="45"/>
      <c r="AB18" s="29" t="s">
        <v>14</v>
      </c>
      <c r="AC18" s="45"/>
      <c r="AD18" s="29" t="s">
        <v>14</v>
      </c>
      <c r="AE18" s="45"/>
      <c r="AF18" s="29" t="s">
        <v>14</v>
      </c>
      <c r="AG18" s="29"/>
      <c r="AH18" s="29" t="s">
        <v>14</v>
      </c>
      <c r="AI18" s="45"/>
      <c r="AJ18" s="29" t="s">
        <v>14</v>
      </c>
      <c r="AK18" s="45"/>
      <c r="AL18" s="29" t="s">
        <v>14</v>
      </c>
      <c r="AM18" s="45"/>
      <c r="AN18" s="29" t="s">
        <v>14</v>
      </c>
      <c r="AO18" s="45"/>
      <c r="AP18" s="29" t="s">
        <v>14</v>
      </c>
      <c r="AQ18" s="29"/>
      <c r="AR18" s="29" t="s">
        <v>14</v>
      </c>
      <c r="AS18" s="45"/>
      <c r="AT18" s="29" t="s">
        <v>14</v>
      </c>
      <c r="AU18" s="45"/>
      <c r="AV18" s="29" t="s">
        <v>14</v>
      </c>
      <c r="AW18" s="45"/>
      <c r="AX18" s="29" t="s">
        <v>14</v>
      </c>
      <c r="AY18" s="45"/>
      <c r="AZ18" s="29" t="s">
        <v>14</v>
      </c>
      <c r="BA18" s="45"/>
      <c r="BB18" s="29" t="s">
        <v>14</v>
      </c>
      <c r="BC18" s="45"/>
      <c r="BD18" s="29" t="s">
        <v>14</v>
      </c>
      <c r="BE18" s="45"/>
      <c r="BF18" s="16"/>
      <c r="BG18" s="16"/>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row>
    <row r="19" spans="1:237" s="3" customFormat="1" ht="12" customHeight="1">
      <c r="A19" s="25"/>
      <c r="B19" s="43"/>
      <c r="C19" s="44">
        <v>2021</v>
      </c>
      <c r="D19" s="47" t="s">
        <v>14</v>
      </c>
      <c r="E19" s="47"/>
      <c r="F19" s="47" t="s">
        <v>14</v>
      </c>
      <c r="G19" s="47"/>
      <c r="H19" s="47" t="s">
        <v>14</v>
      </c>
      <c r="I19" s="47"/>
      <c r="J19" s="47" t="s">
        <v>14</v>
      </c>
      <c r="K19" s="47"/>
      <c r="L19" s="49">
        <v>26</v>
      </c>
      <c r="M19" s="47"/>
      <c r="N19" s="47" t="s">
        <v>14</v>
      </c>
      <c r="O19" s="47"/>
      <c r="P19" s="47" t="s">
        <v>14</v>
      </c>
      <c r="Q19" s="47"/>
      <c r="R19" s="47" t="s">
        <v>14</v>
      </c>
      <c r="S19" s="47"/>
      <c r="T19" s="47" t="s">
        <v>14</v>
      </c>
      <c r="U19" s="47"/>
      <c r="V19" s="47" t="s">
        <v>14</v>
      </c>
      <c r="W19" s="47"/>
      <c r="X19" s="47" t="s">
        <v>14</v>
      </c>
      <c r="Y19" s="47"/>
      <c r="Z19" s="47" t="s">
        <v>14</v>
      </c>
      <c r="AA19" s="47"/>
      <c r="AB19" s="47" t="s">
        <v>14</v>
      </c>
      <c r="AC19" s="47"/>
      <c r="AD19" s="47" t="s">
        <v>14</v>
      </c>
      <c r="AE19" s="47"/>
      <c r="AF19" s="47" t="s">
        <v>14</v>
      </c>
      <c r="AG19" s="47"/>
      <c r="AH19" s="47" t="s">
        <v>14</v>
      </c>
      <c r="AI19" s="47"/>
      <c r="AJ19" s="47" t="s">
        <v>14</v>
      </c>
      <c r="AK19" s="47"/>
      <c r="AL19" s="47" t="s">
        <v>14</v>
      </c>
      <c r="AM19" s="47"/>
      <c r="AN19" s="47" t="s">
        <v>14</v>
      </c>
      <c r="AO19" s="47"/>
      <c r="AP19" s="47" t="s">
        <v>14</v>
      </c>
      <c r="AQ19" s="47"/>
      <c r="AR19" s="47" t="s">
        <v>14</v>
      </c>
      <c r="AS19" s="47"/>
      <c r="AT19" s="47" t="s">
        <v>14</v>
      </c>
      <c r="AU19" s="47"/>
      <c r="AV19" s="47" t="s">
        <v>14</v>
      </c>
      <c r="AW19" s="47"/>
      <c r="AX19" s="47" t="s">
        <v>14</v>
      </c>
      <c r="AY19" s="47"/>
      <c r="AZ19" s="47" t="s">
        <v>14</v>
      </c>
      <c r="BA19" s="47"/>
      <c r="BB19" s="47" t="s">
        <v>14</v>
      </c>
      <c r="BC19" s="47"/>
      <c r="BD19" s="47" t="s">
        <v>14</v>
      </c>
      <c r="BE19" s="46"/>
      <c r="BF19" s="16"/>
      <c r="BG19" s="16"/>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row>
    <row r="20" spans="1:237" s="3" customFormat="1" ht="12" customHeight="1">
      <c r="A20" s="25"/>
      <c r="B20" s="43" t="s">
        <v>20</v>
      </c>
      <c r="C20" s="44">
        <v>2018</v>
      </c>
      <c r="D20" s="29" t="s">
        <v>14</v>
      </c>
      <c r="E20" s="45"/>
      <c r="F20" s="29" t="s">
        <v>14</v>
      </c>
      <c r="G20" s="45"/>
      <c r="H20" s="29" t="s">
        <v>14</v>
      </c>
      <c r="I20" s="45"/>
      <c r="J20" s="29" t="s">
        <v>14</v>
      </c>
      <c r="K20" s="45"/>
      <c r="L20" s="29">
        <v>15</v>
      </c>
      <c r="M20" s="45"/>
      <c r="N20" s="29" t="s">
        <v>14</v>
      </c>
      <c r="O20" s="45"/>
      <c r="P20" s="29" t="s">
        <v>14</v>
      </c>
      <c r="Q20" s="45"/>
      <c r="R20" s="29" t="s">
        <v>14</v>
      </c>
      <c r="S20" s="45"/>
      <c r="T20" s="29" t="s">
        <v>14</v>
      </c>
      <c r="U20" s="45"/>
      <c r="V20" s="29" t="s">
        <v>14</v>
      </c>
      <c r="W20" s="45"/>
      <c r="X20" s="29" t="s">
        <v>14</v>
      </c>
      <c r="Y20" s="45"/>
      <c r="Z20" s="29" t="s">
        <v>14</v>
      </c>
      <c r="AA20" s="45"/>
      <c r="AB20" s="29" t="s">
        <v>14</v>
      </c>
      <c r="AC20" s="45"/>
      <c r="AD20" s="29" t="s">
        <v>14</v>
      </c>
      <c r="AE20" s="45"/>
      <c r="AF20" s="29" t="s">
        <v>14</v>
      </c>
      <c r="AG20" s="29"/>
      <c r="AH20" s="29" t="s">
        <v>14</v>
      </c>
      <c r="AI20" s="45"/>
      <c r="AJ20" s="29" t="s">
        <v>14</v>
      </c>
      <c r="AK20" s="45"/>
      <c r="AL20" s="29" t="s">
        <v>14</v>
      </c>
      <c r="AM20" s="45"/>
      <c r="AN20" s="29" t="s">
        <v>14</v>
      </c>
      <c r="AO20" s="45"/>
      <c r="AP20" s="29" t="s">
        <v>14</v>
      </c>
      <c r="AQ20" s="29"/>
      <c r="AR20" s="29" t="s">
        <v>14</v>
      </c>
      <c r="AS20" s="45"/>
      <c r="AT20" s="29" t="s">
        <v>14</v>
      </c>
      <c r="AU20" s="45"/>
      <c r="AV20" s="29" t="s">
        <v>14</v>
      </c>
      <c r="AW20" s="45"/>
      <c r="AX20" s="29" t="s">
        <v>14</v>
      </c>
      <c r="AY20" s="45"/>
      <c r="AZ20" s="29" t="s">
        <v>14</v>
      </c>
      <c r="BA20" s="45"/>
      <c r="BB20" s="29" t="s">
        <v>14</v>
      </c>
      <c r="BC20" s="45"/>
      <c r="BD20" s="29" t="s">
        <v>14</v>
      </c>
      <c r="BE20" s="46"/>
      <c r="BF20" s="16"/>
      <c r="BG20" s="16"/>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row>
    <row r="21" spans="1:237" s="15" customFormat="1" ht="12" customHeight="1">
      <c r="A21" s="25"/>
      <c r="B21" s="43"/>
      <c r="C21" s="48">
        <v>2022</v>
      </c>
      <c r="D21" s="29" t="s">
        <v>14</v>
      </c>
      <c r="E21" s="45"/>
      <c r="F21" s="29" t="s">
        <v>14</v>
      </c>
      <c r="G21" s="45"/>
      <c r="H21" s="29" t="s">
        <v>14</v>
      </c>
      <c r="I21" s="45"/>
      <c r="J21" s="29" t="s">
        <v>14</v>
      </c>
      <c r="K21" s="45"/>
      <c r="L21" s="29">
        <v>131</v>
      </c>
      <c r="M21" s="45"/>
      <c r="N21" s="29" t="s">
        <v>14</v>
      </c>
      <c r="O21" s="45"/>
      <c r="P21" s="29" t="s">
        <v>14</v>
      </c>
      <c r="Q21" s="45"/>
      <c r="R21" s="29" t="s">
        <v>14</v>
      </c>
      <c r="S21" s="45"/>
      <c r="T21" s="29" t="s">
        <v>14</v>
      </c>
      <c r="U21" s="45"/>
      <c r="V21" s="29" t="s">
        <v>14</v>
      </c>
      <c r="W21" s="45"/>
      <c r="X21" s="29" t="s">
        <v>14</v>
      </c>
      <c r="Y21" s="45"/>
      <c r="Z21" s="29" t="s">
        <v>14</v>
      </c>
      <c r="AA21" s="45"/>
      <c r="AB21" s="29" t="s">
        <v>14</v>
      </c>
      <c r="AC21" s="45"/>
      <c r="AD21" s="29" t="s">
        <v>14</v>
      </c>
      <c r="AE21" s="45"/>
      <c r="AF21" s="29" t="s">
        <v>14</v>
      </c>
      <c r="AG21" s="29"/>
      <c r="AH21" s="29" t="s">
        <v>14</v>
      </c>
      <c r="AI21" s="45"/>
      <c r="AJ21" s="29" t="s">
        <v>14</v>
      </c>
      <c r="AK21" s="45"/>
      <c r="AL21" s="29" t="s">
        <v>14</v>
      </c>
      <c r="AM21" s="45"/>
      <c r="AN21" s="29" t="s">
        <v>14</v>
      </c>
      <c r="AO21" s="45"/>
      <c r="AP21" s="29" t="s">
        <v>14</v>
      </c>
      <c r="AQ21" s="29"/>
      <c r="AR21" s="29" t="s">
        <v>14</v>
      </c>
      <c r="AS21" s="45"/>
      <c r="AT21" s="29" t="s">
        <v>14</v>
      </c>
      <c r="AU21" s="45"/>
      <c r="AV21" s="29" t="s">
        <v>14</v>
      </c>
      <c r="AW21" s="45"/>
      <c r="AX21" s="29" t="s">
        <v>14</v>
      </c>
      <c r="AY21" s="45"/>
      <c r="AZ21" s="29" t="s">
        <v>14</v>
      </c>
      <c r="BA21" s="45"/>
      <c r="BB21" s="29" t="s">
        <v>14</v>
      </c>
      <c r="BC21" s="45"/>
      <c r="BD21" s="29" t="s">
        <v>14</v>
      </c>
      <c r="BE21" s="46"/>
      <c r="BF21" s="16"/>
      <c r="BG21" s="16"/>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row>
    <row r="22" spans="1:237" s="3" customFormat="1" ht="13.25" customHeight="1">
      <c r="A22" s="25"/>
      <c r="B22" s="43" t="s">
        <v>22</v>
      </c>
      <c r="C22" s="44">
        <v>2018</v>
      </c>
      <c r="D22" s="50" t="s">
        <v>14</v>
      </c>
      <c r="E22" s="51"/>
      <c r="F22" s="50" t="s">
        <v>14</v>
      </c>
      <c r="G22" s="51"/>
      <c r="H22" s="50" t="s">
        <v>14</v>
      </c>
      <c r="I22" s="51"/>
      <c r="J22" s="50" t="s">
        <v>14</v>
      </c>
      <c r="K22" s="51"/>
      <c r="L22" s="50" t="s">
        <v>14</v>
      </c>
      <c r="M22" s="51"/>
      <c r="N22" s="50">
        <v>22</v>
      </c>
      <c r="O22" s="51"/>
      <c r="P22" s="50" t="s">
        <v>14</v>
      </c>
      <c r="Q22" s="51"/>
      <c r="R22" s="50" t="s">
        <v>14</v>
      </c>
      <c r="S22" s="51"/>
      <c r="T22" s="50" t="s">
        <v>14</v>
      </c>
      <c r="U22" s="51"/>
      <c r="V22" s="50" t="s">
        <v>14</v>
      </c>
      <c r="W22" s="51"/>
      <c r="X22" s="50" t="s">
        <v>14</v>
      </c>
      <c r="Y22" s="51"/>
      <c r="Z22" s="50" t="s">
        <v>14</v>
      </c>
      <c r="AA22" s="51"/>
      <c r="AB22" s="50" t="s">
        <v>14</v>
      </c>
      <c r="AC22" s="51"/>
      <c r="AD22" s="50" t="s">
        <v>14</v>
      </c>
      <c r="AE22" s="51"/>
      <c r="AF22" s="50" t="s">
        <v>14</v>
      </c>
      <c r="AG22" s="50"/>
      <c r="AH22" s="50" t="s">
        <v>14</v>
      </c>
      <c r="AI22" s="51"/>
      <c r="AJ22" s="50" t="s">
        <v>14</v>
      </c>
      <c r="AK22" s="51"/>
      <c r="AL22" s="50" t="s">
        <v>14</v>
      </c>
      <c r="AM22" s="51"/>
      <c r="AN22" s="50" t="s">
        <v>14</v>
      </c>
      <c r="AO22" s="51"/>
      <c r="AP22" s="50" t="s">
        <v>14</v>
      </c>
      <c r="AQ22" s="50"/>
      <c r="AR22" s="50" t="s">
        <v>14</v>
      </c>
      <c r="AS22" s="51"/>
      <c r="AT22" s="50" t="s">
        <v>14</v>
      </c>
      <c r="AU22" s="51"/>
      <c r="AV22" s="50" t="s">
        <v>14</v>
      </c>
      <c r="AW22" s="51"/>
      <c r="AX22" s="50" t="s">
        <v>14</v>
      </c>
      <c r="AY22" s="51"/>
      <c r="AZ22" s="50" t="s">
        <v>14</v>
      </c>
      <c r="BA22" s="51"/>
      <c r="BB22" s="50" t="s">
        <v>14</v>
      </c>
      <c r="BC22" s="51"/>
      <c r="BD22" s="50" t="s">
        <v>14</v>
      </c>
      <c r="BE22" s="52"/>
      <c r="BF22" s="16"/>
      <c r="BG22" s="16"/>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row>
    <row r="23" spans="1:237" s="3" customFormat="1" ht="12" customHeight="1">
      <c r="A23" s="25"/>
      <c r="B23" s="31" t="s">
        <v>137</v>
      </c>
      <c r="C23" s="32">
        <v>2018</v>
      </c>
      <c r="D23" s="17">
        <f>SUM(D7,D12,D16,D20,D22)</f>
        <v>0</v>
      </c>
      <c r="E23" s="17"/>
      <c r="F23" s="17">
        <f>SUM(F7,F12,F16,F20,F22)</f>
        <v>83</v>
      </c>
      <c r="G23" s="17"/>
      <c r="H23" s="17">
        <f>SUM(H7,H12,H16,H20,H22)</f>
        <v>0</v>
      </c>
      <c r="I23" s="17"/>
      <c r="J23" s="17">
        <f>SUM(J7,J12,J16,J20,J22)</f>
        <v>0</v>
      </c>
      <c r="K23" s="17"/>
      <c r="L23" s="17">
        <f>SUM(L7,L12,L16,L20,L22)</f>
        <v>404</v>
      </c>
      <c r="M23" s="53"/>
      <c r="N23" s="17">
        <f>SUM(N7,N12,N16,N20,N22)</f>
        <v>22</v>
      </c>
      <c r="O23" s="17"/>
      <c r="P23" s="17">
        <f>SUM(P7,P12,P16,P20,P22)</f>
        <v>0</v>
      </c>
      <c r="Q23" s="17"/>
      <c r="R23" s="17">
        <f>SUM(R7,R12,R16,R20,R22)</f>
        <v>0</v>
      </c>
      <c r="S23" s="17"/>
      <c r="T23" s="17">
        <f>SUM(T7,T12,T16,T20,T22)</f>
        <v>0</v>
      </c>
      <c r="U23" s="17"/>
      <c r="V23" s="17">
        <f>SUM(V7,V12,V16,V20,V22)</f>
        <v>0</v>
      </c>
      <c r="W23" s="17"/>
      <c r="X23" s="17">
        <f>SUM(X7,X12,X16,X20,X22)</f>
        <v>0</v>
      </c>
      <c r="Y23" s="17"/>
      <c r="Z23" s="17">
        <f>SUM(Z7,Z12,Z16,Z20,Z22)</f>
        <v>0</v>
      </c>
      <c r="AA23" s="17"/>
      <c r="AB23" s="17">
        <f>SUM(AB7,AB12,AB16,AB20,AB22)</f>
        <v>0</v>
      </c>
      <c r="AC23" s="17"/>
      <c r="AD23" s="17">
        <f>SUM(AD7,AD12,AD16,AD20,AD22)</f>
        <v>0</v>
      </c>
      <c r="AE23" s="17"/>
      <c r="AF23" s="17">
        <f>SUM(AF7,AF12,AF16,AF20,AF22)</f>
        <v>0</v>
      </c>
      <c r="AG23" s="17"/>
      <c r="AH23" s="17">
        <f>SUM(AH7,AH12,AH16,AH20,AH22)</f>
        <v>0</v>
      </c>
      <c r="AI23" s="17"/>
      <c r="AJ23" s="17">
        <f>SUM(AJ7,AJ12,AJ16,AJ20,AJ22)</f>
        <v>0</v>
      </c>
      <c r="AK23" s="17"/>
      <c r="AL23" s="17">
        <f>SUM(AL7,AL12,AL16,AL20,AL22)</f>
        <v>0</v>
      </c>
      <c r="AM23" s="17"/>
      <c r="AN23" s="17">
        <f>SUM(AN7,AN12,AN16,AN20,AN22)</f>
        <v>0</v>
      </c>
      <c r="AO23" s="17"/>
      <c r="AP23" s="17">
        <f>SUM(AP7,AP12,AP16,AP20,AP22)</f>
        <v>0</v>
      </c>
      <c r="AQ23" s="17"/>
      <c r="AR23" s="17">
        <f>SUM(AR7,AR12,AR16,AR20,AR22)</f>
        <v>0</v>
      </c>
      <c r="AS23" s="17"/>
      <c r="AT23" s="17">
        <f>SUM(AT7,AT12,AT16,AT20,AT22)</f>
        <v>0</v>
      </c>
      <c r="AU23" s="17"/>
      <c r="AV23" s="17">
        <f>SUM(AV7,AV12,AV16,AV20,AV22)</f>
        <v>0</v>
      </c>
      <c r="AW23" s="17"/>
      <c r="AX23" s="17">
        <f>SUM(AX7,AX12,AX16,AX20,AX22)</f>
        <v>0</v>
      </c>
      <c r="AY23" s="17"/>
      <c r="AZ23" s="17">
        <f>SUM(AZ7,AZ12,AZ16,AZ20,AZ22)</f>
        <v>0</v>
      </c>
      <c r="BA23" s="17"/>
      <c r="BB23" s="17">
        <f>SUM(BB7,BB12,BB16,BB20,BB22)</f>
        <v>0</v>
      </c>
      <c r="BC23" s="17"/>
      <c r="BD23" s="17">
        <f>SUM(BD7,BD12,BD16,BD20,BD22)</f>
        <v>0</v>
      </c>
      <c r="BE23" s="52"/>
      <c r="BF23" s="16"/>
      <c r="BG23" s="16"/>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row>
    <row r="24" spans="1:237" s="3" customFormat="1" ht="12" customHeight="1">
      <c r="A24" s="25"/>
      <c r="B24" s="31" t="s">
        <v>137</v>
      </c>
      <c r="C24" s="32">
        <v>2019</v>
      </c>
      <c r="D24" s="17">
        <f>SUM(D8,D11,D13,D17)</f>
        <v>0</v>
      </c>
      <c r="E24" s="17"/>
      <c r="F24" s="17">
        <f>SUM(F8,F11,F13,F17)</f>
        <v>62</v>
      </c>
      <c r="G24" s="17"/>
      <c r="H24" s="17">
        <f>SUM(H8,H11,H13,H17)</f>
        <v>0</v>
      </c>
      <c r="I24" s="17"/>
      <c r="J24" s="17">
        <f>SUM(J8,J11,J13,J17)</f>
        <v>0</v>
      </c>
      <c r="K24" s="17"/>
      <c r="L24" s="17">
        <f>SUM(L8,L11,L13,L17)</f>
        <v>388</v>
      </c>
      <c r="M24" s="17"/>
      <c r="N24" s="17">
        <f>SUM(N8,N11,N13,N17)</f>
        <v>0</v>
      </c>
      <c r="O24" s="17"/>
      <c r="P24" s="17">
        <f>SUM(P8,P11,P13,P17)</f>
        <v>0</v>
      </c>
      <c r="Q24" s="17"/>
      <c r="R24" s="17">
        <f>SUM(R8,R11,R13,R17)</f>
        <v>0</v>
      </c>
      <c r="S24" s="17"/>
      <c r="T24" s="17">
        <f>SUM(T8,T11,T13,T17)</f>
        <v>0</v>
      </c>
      <c r="U24" s="17"/>
      <c r="V24" s="17">
        <f>SUM(V8,V11,V13,V17)</f>
        <v>0</v>
      </c>
      <c r="W24" s="17"/>
      <c r="X24" s="17">
        <f>SUM(X8,X11,X13,X17)</f>
        <v>0</v>
      </c>
      <c r="Y24" s="17"/>
      <c r="Z24" s="17">
        <f>SUM(Z8,Z11,Z13,Z17)</f>
        <v>0</v>
      </c>
      <c r="AA24" s="17"/>
      <c r="AB24" s="17">
        <f>SUM(AB8,AB11,AB13,AB17)</f>
        <v>0</v>
      </c>
      <c r="AC24" s="17"/>
      <c r="AD24" s="17">
        <f>SUM(AD8,AD11,AD13,AD17)</f>
        <v>0</v>
      </c>
      <c r="AE24" s="17"/>
      <c r="AF24" s="17">
        <f>SUM(AF8,AF11,AF13,AF17)</f>
        <v>0</v>
      </c>
      <c r="AG24" s="17"/>
      <c r="AH24" s="17">
        <f>SUM(AH8,AH11,AH13,AH17)</f>
        <v>0</v>
      </c>
      <c r="AI24" s="17"/>
      <c r="AJ24" s="17">
        <f>SUM(AJ8,AJ11,AJ13,AJ17)</f>
        <v>0</v>
      </c>
      <c r="AK24" s="17"/>
      <c r="AL24" s="17">
        <f>SUM(AL8,AL11,AL13,AL17)</f>
        <v>0</v>
      </c>
      <c r="AM24" s="17"/>
      <c r="AN24" s="17">
        <f>SUM(AN8,AN11,AN13,AN17)</f>
        <v>0</v>
      </c>
      <c r="AO24" s="17"/>
      <c r="AP24" s="17">
        <f>SUM(AP8,AP11,AP13,AP17)</f>
        <v>0</v>
      </c>
      <c r="AQ24" s="17"/>
      <c r="AR24" s="17">
        <f>SUM(AR8,AR11,AR13,AR17)</f>
        <v>0</v>
      </c>
      <c r="AS24" s="17"/>
      <c r="AT24" s="17">
        <f>SUM(AT8,AT11,AT13,AT17)</f>
        <v>0</v>
      </c>
      <c r="AU24" s="17"/>
      <c r="AV24" s="17">
        <f>SUM(AV8,AV11,AV13,AV17)</f>
        <v>0</v>
      </c>
      <c r="AW24" s="17"/>
      <c r="AX24" s="17">
        <f>SUM(AX8,AX11,AX13,AX17)</f>
        <v>0</v>
      </c>
      <c r="AY24" s="17"/>
      <c r="AZ24" s="17">
        <f>SUM(AZ8,AZ11,AZ13,AZ17)</f>
        <v>0</v>
      </c>
      <c r="BA24" s="17"/>
      <c r="BB24" s="17">
        <f>SUM(BB8,BB11,BB13,BB17)</f>
        <v>0</v>
      </c>
      <c r="BC24" s="17"/>
      <c r="BD24" s="17">
        <f>SUM(BD8,BD11,BD13,BD17)</f>
        <v>0</v>
      </c>
      <c r="BE24" s="52"/>
      <c r="BF24" s="16"/>
      <c r="BG24" s="16"/>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row>
    <row r="25" spans="1:237" s="3" customFormat="1" ht="12" customHeight="1">
      <c r="A25" s="25"/>
      <c r="B25" s="31" t="s">
        <v>137</v>
      </c>
      <c r="C25" s="32">
        <v>2020</v>
      </c>
      <c r="D25" s="17">
        <f>SUM(D9,D14,D18)</f>
        <v>0</v>
      </c>
      <c r="E25" s="17"/>
      <c r="F25" s="17">
        <f>SUM(F9,F14,F18)</f>
        <v>1320</v>
      </c>
      <c r="G25" s="17"/>
      <c r="H25" s="17">
        <f>SUM(H9,H14,H18)</f>
        <v>0</v>
      </c>
      <c r="I25" s="17"/>
      <c r="J25" s="17">
        <f>SUM(J9,J14,J18)</f>
        <v>0</v>
      </c>
      <c r="K25" s="17"/>
      <c r="L25" s="17">
        <f>SUM(L9,L14,L18)</f>
        <v>19</v>
      </c>
      <c r="M25" s="54"/>
      <c r="N25" s="17">
        <f>SUM(N9,N14,N18)</f>
        <v>0</v>
      </c>
      <c r="O25" s="17"/>
      <c r="P25" s="17">
        <f>SUM(P9,P14,P18)</f>
        <v>0</v>
      </c>
      <c r="Q25" s="17"/>
      <c r="R25" s="17">
        <f>SUM(R9,R14,R18)</f>
        <v>0</v>
      </c>
      <c r="S25" s="17"/>
      <c r="T25" s="17">
        <f>SUM(T9,T14,T18)</f>
        <v>0</v>
      </c>
      <c r="U25" s="17"/>
      <c r="V25" s="17">
        <f>SUM(V9,V14,V18)</f>
        <v>0</v>
      </c>
      <c r="W25" s="17"/>
      <c r="X25" s="17">
        <f>SUM(X9,X14,X18)</f>
        <v>0</v>
      </c>
      <c r="Y25" s="17"/>
      <c r="Z25" s="17">
        <f>SUM(Z9,Z14,Z18)</f>
        <v>0</v>
      </c>
      <c r="AA25" s="17"/>
      <c r="AB25" s="17">
        <f>SUM(AB9,AB14,AB18)</f>
        <v>0</v>
      </c>
      <c r="AC25" s="17"/>
      <c r="AD25" s="17">
        <f>SUM(AD9,AD14,AD18)</f>
        <v>0</v>
      </c>
      <c r="AE25" s="17"/>
      <c r="AF25" s="17">
        <f>SUM(AF9,AF14,AF18)</f>
        <v>0</v>
      </c>
      <c r="AG25" s="17"/>
      <c r="AH25" s="17">
        <f>SUM(AH9,AH14,AH18)</f>
        <v>0</v>
      </c>
      <c r="AI25" s="17"/>
      <c r="AJ25" s="17">
        <f>SUM(AJ9,AJ14,AJ18)</f>
        <v>0</v>
      </c>
      <c r="AK25" s="17"/>
      <c r="AL25" s="17">
        <f>SUM(AL9,AL14,AL18)</f>
        <v>0</v>
      </c>
      <c r="AM25" s="17"/>
      <c r="AN25" s="17">
        <f>SUM(AN9,AN14,AN18)</f>
        <v>0</v>
      </c>
      <c r="AO25" s="17"/>
      <c r="AP25" s="17">
        <f>SUM(AP9,AP14,AP18)</f>
        <v>0</v>
      </c>
      <c r="AQ25" s="17"/>
      <c r="AR25" s="17">
        <f>SUM(AR9,AR14,AR18)</f>
        <v>0</v>
      </c>
      <c r="AS25" s="17"/>
      <c r="AT25" s="17">
        <f>SUM(AT9,AT14,AT18)</f>
        <v>0</v>
      </c>
      <c r="AU25" s="17"/>
      <c r="AV25" s="17">
        <f>SUM(AV9,AV14,AV18)</f>
        <v>0</v>
      </c>
      <c r="AW25" s="17"/>
      <c r="AX25" s="17">
        <f>SUM(AX9,AX14,AX18)</f>
        <v>0</v>
      </c>
      <c r="AY25" s="17"/>
      <c r="AZ25" s="17">
        <f>SUM(AZ9,AZ14,AZ18)</f>
        <v>0</v>
      </c>
      <c r="BA25" s="17"/>
      <c r="BB25" s="17">
        <f>SUM(BB9,BB14,BB18)</f>
        <v>0</v>
      </c>
      <c r="BC25" s="17"/>
      <c r="BD25" s="17">
        <f>SUM(BD9,BD14,BD18)</f>
        <v>0</v>
      </c>
      <c r="BE25" s="52"/>
      <c r="BF25" s="16"/>
      <c r="BG25" s="16"/>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row>
    <row r="26" spans="1:237" s="3" customFormat="1" ht="12" customHeight="1">
      <c r="A26" s="25"/>
      <c r="B26" s="31" t="s">
        <v>137</v>
      </c>
      <c r="C26" s="32">
        <v>2021</v>
      </c>
      <c r="D26" s="17">
        <f>SUM(D10,D19)</f>
        <v>0</v>
      </c>
      <c r="E26" s="17"/>
      <c r="F26" s="17">
        <f>SUM(F10,F19)</f>
        <v>0</v>
      </c>
      <c r="G26" s="17"/>
      <c r="H26" s="17">
        <f>SUM(H10,H19)</f>
        <v>0</v>
      </c>
      <c r="I26" s="17"/>
      <c r="J26" s="17">
        <f>SUM(J10,J19)</f>
        <v>0</v>
      </c>
      <c r="K26" s="17"/>
      <c r="L26" s="17">
        <f>SUM(L10,L19)</f>
        <v>26</v>
      </c>
      <c r="M26" s="17"/>
      <c r="N26" s="17">
        <f>SUM(N10,N19)</f>
        <v>0</v>
      </c>
      <c r="O26" s="17"/>
      <c r="P26" s="17">
        <f>SUM(P10,P19)</f>
        <v>0</v>
      </c>
      <c r="Q26" s="17"/>
      <c r="R26" s="17">
        <f>SUM(R10,R19)</f>
        <v>0</v>
      </c>
      <c r="S26" s="17"/>
      <c r="T26" s="17">
        <f>SUM(T10,T19)</f>
        <v>0</v>
      </c>
      <c r="U26" s="17"/>
      <c r="V26" s="17">
        <f>SUM(V10,V19)</f>
        <v>0</v>
      </c>
      <c r="W26" s="17"/>
      <c r="X26" s="17">
        <f>SUM(X10,X19)</f>
        <v>0</v>
      </c>
      <c r="Y26" s="17"/>
      <c r="Z26" s="17">
        <f>SUM(Z10,Z19)</f>
        <v>0</v>
      </c>
      <c r="AA26" s="17"/>
      <c r="AB26" s="17">
        <f>SUM(AB10,AB19)</f>
        <v>0</v>
      </c>
      <c r="AC26" s="17"/>
      <c r="AD26" s="17">
        <f>SUM(AD10,AD19)</f>
        <v>0</v>
      </c>
      <c r="AE26" s="17"/>
      <c r="AF26" s="17">
        <f>SUM(AF10,AF19)</f>
        <v>0</v>
      </c>
      <c r="AG26" s="17"/>
      <c r="AH26" s="17">
        <f>SUM(AH10,AH19)</f>
        <v>0</v>
      </c>
      <c r="AI26" s="17"/>
      <c r="AJ26" s="17">
        <f>SUM(AJ10,AJ19)</f>
        <v>0</v>
      </c>
      <c r="AK26" s="17"/>
      <c r="AL26" s="17">
        <f>SUM(AL10,AL19)</f>
        <v>0</v>
      </c>
      <c r="AM26" s="17"/>
      <c r="AN26" s="17">
        <f>SUM(AN10,AN19)</f>
        <v>0</v>
      </c>
      <c r="AO26" s="17"/>
      <c r="AP26" s="17">
        <f>SUM(AP10,AP19)</f>
        <v>0</v>
      </c>
      <c r="AQ26" s="17"/>
      <c r="AR26" s="17">
        <f>SUM(AR10,AR19)</f>
        <v>0</v>
      </c>
      <c r="AS26" s="17"/>
      <c r="AT26" s="17">
        <f>SUM(AT10,AT19)</f>
        <v>0</v>
      </c>
      <c r="AU26" s="17"/>
      <c r="AV26" s="17">
        <f>SUM(AV10,AV19)</f>
        <v>0</v>
      </c>
      <c r="AW26" s="17"/>
      <c r="AX26" s="17">
        <f>SUM(AX10,AX19)</f>
        <v>0</v>
      </c>
      <c r="AY26" s="17"/>
      <c r="AZ26" s="17">
        <f>SUM(AZ10,AZ19)</f>
        <v>0</v>
      </c>
      <c r="BA26" s="17"/>
      <c r="BB26" s="17">
        <f>SUM(BB10,BB19)</f>
        <v>0</v>
      </c>
      <c r="BC26" s="17"/>
      <c r="BD26" s="17">
        <f>SUM(BD10,BD19)</f>
        <v>0</v>
      </c>
      <c r="BE26" s="52"/>
      <c r="BF26" s="16"/>
      <c r="BG26" s="16"/>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row>
    <row r="27" spans="1:237" s="12" customFormat="1" ht="12" customHeight="1" thickBot="1">
      <c r="A27" s="25"/>
      <c r="B27" s="31" t="s">
        <v>137</v>
      </c>
      <c r="C27" s="55">
        <v>2022</v>
      </c>
      <c r="D27" s="17">
        <f>SUM(D15,D21)</f>
        <v>0</v>
      </c>
      <c r="E27" s="17"/>
      <c r="F27" s="17">
        <f>SUM(F15,F21)</f>
        <v>0</v>
      </c>
      <c r="G27" s="17"/>
      <c r="H27" s="17">
        <f t="shared" ref="H27:BD27" si="0">SUM(H15,H21)</f>
        <v>0</v>
      </c>
      <c r="I27" s="17"/>
      <c r="J27" s="17">
        <f t="shared" ref="J27" si="1">SUM(J15,J21)</f>
        <v>0</v>
      </c>
      <c r="K27" s="17"/>
      <c r="L27" s="17">
        <f t="shared" si="0"/>
        <v>131</v>
      </c>
      <c r="M27" s="17"/>
      <c r="N27" s="17">
        <f t="shared" si="0"/>
        <v>2</v>
      </c>
      <c r="O27" s="17"/>
      <c r="P27" s="17">
        <f t="shared" si="0"/>
        <v>0</v>
      </c>
      <c r="Q27" s="17"/>
      <c r="R27" s="17">
        <f t="shared" si="0"/>
        <v>0</v>
      </c>
      <c r="S27" s="17"/>
      <c r="T27" s="17">
        <f t="shared" si="0"/>
        <v>0</v>
      </c>
      <c r="U27" s="17"/>
      <c r="V27" s="17">
        <f t="shared" si="0"/>
        <v>0</v>
      </c>
      <c r="W27" s="17"/>
      <c r="X27" s="17">
        <f t="shared" si="0"/>
        <v>0</v>
      </c>
      <c r="Y27" s="17"/>
      <c r="Z27" s="17">
        <f t="shared" si="0"/>
        <v>0</v>
      </c>
      <c r="AA27" s="17"/>
      <c r="AB27" s="17">
        <f t="shared" si="0"/>
        <v>0</v>
      </c>
      <c r="AC27" s="17"/>
      <c r="AD27" s="17">
        <f t="shared" si="0"/>
        <v>0</v>
      </c>
      <c r="AE27" s="17"/>
      <c r="AF27" s="17">
        <f t="shared" si="0"/>
        <v>0</v>
      </c>
      <c r="AG27" s="17"/>
      <c r="AH27" s="17">
        <f t="shared" ref="AH27" si="2">SUM(AH15,AH21)</f>
        <v>0</v>
      </c>
      <c r="AI27" s="17"/>
      <c r="AJ27" s="17">
        <f t="shared" si="0"/>
        <v>0</v>
      </c>
      <c r="AK27" s="17"/>
      <c r="AL27" s="17">
        <f t="shared" si="0"/>
        <v>0</v>
      </c>
      <c r="AM27" s="17"/>
      <c r="AN27" s="17">
        <f t="shared" si="0"/>
        <v>0</v>
      </c>
      <c r="AO27" s="17"/>
      <c r="AP27" s="17">
        <f t="shared" si="0"/>
        <v>0</v>
      </c>
      <c r="AQ27" s="17"/>
      <c r="AR27" s="17">
        <f t="shared" ref="AR27" si="3">SUM(AR15,AR21)</f>
        <v>0</v>
      </c>
      <c r="AS27" s="17"/>
      <c r="AT27" s="17">
        <f t="shared" si="0"/>
        <v>0</v>
      </c>
      <c r="AU27" s="17"/>
      <c r="AV27" s="17">
        <f t="shared" si="0"/>
        <v>0</v>
      </c>
      <c r="AW27" s="17"/>
      <c r="AX27" s="17">
        <f t="shared" si="0"/>
        <v>0</v>
      </c>
      <c r="AY27" s="17"/>
      <c r="AZ27" s="17">
        <f t="shared" si="0"/>
        <v>0</v>
      </c>
      <c r="BA27" s="17"/>
      <c r="BB27" s="17">
        <f t="shared" si="0"/>
        <v>0</v>
      </c>
      <c r="BC27" s="17"/>
      <c r="BD27" s="17">
        <f t="shared" si="0"/>
        <v>0</v>
      </c>
      <c r="BE27" s="52"/>
      <c r="BF27" s="16"/>
      <c r="BG27" s="16"/>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row>
    <row r="28" spans="1:237" customFormat="1" ht="13">
      <c r="A28" s="14"/>
      <c r="B28" s="56" t="s">
        <v>118</v>
      </c>
      <c r="C28" s="57"/>
      <c r="D28" s="58"/>
      <c r="E28" s="59"/>
      <c r="F28" s="58"/>
      <c r="G28" s="59"/>
      <c r="H28" s="58"/>
      <c r="I28" s="59"/>
      <c r="J28" s="59"/>
      <c r="K28" s="59"/>
      <c r="L28" s="58"/>
      <c r="M28" s="59"/>
      <c r="N28" s="59"/>
      <c r="O28" s="59"/>
      <c r="P28" s="58"/>
      <c r="Q28" s="59"/>
      <c r="R28" s="58"/>
      <c r="S28" s="59"/>
      <c r="T28" s="58"/>
      <c r="U28" s="59"/>
      <c r="V28" s="58"/>
      <c r="W28" s="59"/>
      <c r="X28" s="58"/>
      <c r="Y28" s="59"/>
      <c r="Z28" s="58"/>
      <c r="AA28" s="59"/>
      <c r="AB28" s="60"/>
      <c r="AC28" s="59"/>
      <c r="AD28" s="60"/>
      <c r="AE28" s="59"/>
      <c r="AF28" s="60"/>
      <c r="AG28" s="60"/>
      <c r="AH28" s="59"/>
      <c r="AI28" s="59"/>
      <c r="AJ28" s="58"/>
      <c r="AK28" s="59"/>
      <c r="AL28" s="58"/>
      <c r="AM28" s="59"/>
      <c r="AN28" s="60"/>
      <c r="AO28" s="59"/>
      <c r="AP28" s="58"/>
      <c r="AQ28" s="58"/>
      <c r="AR28" s="59"/>
      <c r="AS28" s="59"/>
      <c r="AT28" s="58"/>
      <c r="AU28" s="59"/>
      <c r="AV28" s="58"/>
      <c r="AW28" s="59"/>
      <c r="AX28" s="58"/>
      <c r="AY28" s="59"/>
      <c r="AZ28" s="58"/>
      <c r="BA28" s="59"/>
      <c r="BB28" s="58"/>
      <c r="BC28" s="59"/>
      <c r="BD28" s="58"/>
      <c r="BE28" s="52"/>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row>
    <row r="29" spans="1:237" customFormat="1" ht="34.5">
      <c r="A29" s="14"/>
      <c r="B29" s="61" t="s">
        <v>119</v>
      </c>
      <c r="C29" s="32"/>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46"/>
      <c r="BF29" s="16"/>
      <c r="BG29" s="16"/>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row>
    <row r="30" spans="1:237" s="3" customFormat="1" ht="12.75" customHeight="1">
      <c r="A30" s="25"/>
      <c r="B30" s="43" t="s">
        <v>23</v>
      </c>
      <c r="C30" s="44">
        <v>2020</v>
      </c>
      <c r="D30" s="29" t="s">
        <v>14</v>
      </c>
      <c r="E30" s="45"/>
      <c r="F30" s="29" t="s">
        <v>14</v>
      </c>
      <c r="G30" s="45"/>
      <c r="H30" s="29" t="s">
        <v>14</v>
      </c>
      <c r="I30" s="45"/>
      <c r="J30" s="29" t="s">
        <v>14</v>
      </c>
      <c r="K30" s="45"/>
      <c r="L30" s="29" t="s">
        <v>14</v>
      </c>
      <c r="M30" s="29"/>
      <c r="N30" s="29" t="s">
        <v>14</v>
      </c>
      <c r="O30" s="45"/>
      <c r="P30" s="29" t="s">
        <v>14</v>
      </c>
      <c r="Q30" s="45"/>
      <c r="R30" s="29" t="s">
        <v>14</v>
      </c>
      <c r="S30" s="45"/>
      <c r="T30" s="29" t="s">
        <v>14</v>
      </c>
      <c r="U30" s="45"/>
      <c r="V30" s="29" t="s">
        <v>14</v>
      </c>
      <c r="W30" s="45"/>
      <c r="X30" s="29" t="s">
        <v>14</v>
      </c>
      <c r="Y30" s="45"/>
      <c r="Z30" s="29" t="s">
        <v>14</v>
      </c>
      <c r="AA30" s="45"/>
      <c r="AB30" s="29" t="s">
        <v>14</v>
      </c>
      <c r="AC30" s="45"/>
      <c r="AD30" s="29" t="s">
        <v>14</v>
      </c>
      <c r="AE30" s="45"/>
      <c r="AF30" s="29" t="s">
        <v>14</v>
      </c>
      <c r="AG30" s="29"/>
      <c r="AH30" s="29" t="s">
        <v>14</v>
      </c>
      <c r="AI30" s="45"/>
      <c r="AJ30" s="29" t="s">
        <v>14</v>
      </c>
      <c r="AK30" s="45"/>
      <c r="AL30" s="29" t="s">
        <v>14</v>
      </c>
      <c r="AM30" s="45"/>
      <c r="AN30" s="29" t="s">
        <v>14</v>
      </c>
      <c r="AO30" s="45"/>
      <c r="AP30" s="29" t="s">
        <v>14</v>
      </c>
      <c r="AQ30" s="29"/>
      <c r="AR30" s="29" t="s">
        <v>14</v>
      </c>
      <c r="AS30" s="45"/>
      <c r="AT30" s="29" t="s">
        <v>14</v>
      </c>
      <c r="AU30" s="45"/>
      <c r="AV30" s="29">
        <v>1</v>
      </c>
      <c r="AW30" s="45"/>
      <c r="AX30" s="29" t="s">
        <v>14</v>
      </c>
      <c r="AY30" s="45"/>
      <c r="AZ30" s="29" t="s">
        <v>14</v>
      </c>
      <c r="BA30" s="45"/>
      <c r="BB30" s="29" t="s">
        <v>14</v>
      </c>
      <c r="BC30" s="45"/>
      <c r="BD30" s="29" t="s">
        <v>14</v>
      </c>
      <c r="BE30" s="29" t="s">
        <v>14</v>
      </c>
      <c r="BF30" s="16"/>
      <c r="BG30" s="16"/>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row>
    <row r="31" spans="1:237" s="3" customFormat="1" ht="12.75" customHeight="1">
      <c r="A31" s="25"/>
      <c r="B31" s="43" t="s">
        <v>24</v>
      </c>
      <c r="C31" s="44">
        <v>2019</v>
      </c>
      <c r="D31" s="29" t="s">
        <v>14</v>
      </c>
      <c r="E31" s="45"/>
      <c r="F31" s="29" t="s">
        <v>14</v>
      </c>
      <c r="G31" s="45"/>
      <c r="H31" s="29" t="s">
        <v>14</v>
      </c>
      <c r="I31" s="45"/>
      <c r="J31" s="29" t="s">
        <v>14</v>
      </c>
      <c r="K31" s="45"/>
      <c r="L31" s="29" t="s">
        <v>14</v>
      </c>
      <c r="M31" s="29"/>
      <c r="N31" s="29">
        <v>156</v>
      </c>
      <c r="O31" s="45"/>
      <c r="P31" s="29" t="s">
        <v>14</v>
      </c>
      <c r="Q31" s="45"/>
      <c r="R31" s="29" t="s">
        <v>14</v>
      </c>
      <c r="S31" s="45"/>
      <c r="T31" s="29" t="s">
        <v>14</v>
      </c>
      <c r="U31" s="45"/>
      <c r="V31" s="29" t="s">
        <v>14</v>
      </c>
      <c r="W31" s="45"/>
      <c r="X31" s="29" t="s">
        <v>14</v>
      </c>
      <c r="Y31" s="45"/>
      <c r="Z31" s="29" t="s">
        <v>14</v>
      </c>
      <c r="AA31" s="45"/>
      <c r="AB31" s="29" t="s">
        <v>14</v>
      </c>
      <c r="AC31" s="45"/>
      <c r="AD31" s="29" t="s">
        <v>14</v>
      </c>
      <c r="AE31" s="45"/>
      <c r="AF31" s="29" t="s">
        <v>14</v>
      </c>
      <c r="AG31" s="29"/>
      <c r="AH31" s="29" t="s">
        <v>14</v>
      </c>
      <c r="AI31" s="45"/>
      <c r="AJ31" s="29" t="s">
        <v>14</v>
      </c>
      <c r="AK31" s="45"/>
      <c r="AL31" s="29" t="s">
        <v>14</v>
      </c>
      <c r="AM31" s="45"/>
      <c r="AN31" s="29" t="s">
        <v>14</v>
      </c>
      <c r="AO31" s="45"/>
      <c r="AP31" s="29" t="s">
        <v>14</v>
      </c>
      <c r="AQ31" s="29"/>
      <c r="AR31" s="29" t="s">
        <v>14</v>
      </c>
      <c r="AS31" s="45"/>
      <c r="AT31" s="29" t="s">
        <v>14</v>
      </c>
      <c r="AU31" s="45"/>
      <c r="AV31" s="29" t="s">
        <v>14</v>
      </c>
      <c r="AW31" s="45"/>
      <c r="AX31" s="29" t="s">
        <v>15</v>
      </c>
      <c r="AY31" s="45"/>
      <c r="AZ31" s="29" t="s">
        <v>14</v>
      </c>
      <c r="BA31" s="45"/>
      <c r="BB31" s="29">
        <v>162</v>
      </c>
      <c r="BC31" s="45"/>
      <c r="BD31" s="29" t="s">
        <v>14</v>
      </c>
      <c r="BE31" s="29" t="s">
        <v>14</v>
      </c>
      <c r="BF31" s="16"/>
      <c r="BG31" s="16"/>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row>
    <row r="32" spans="1:237" s="3" customFormat="1" ht="12.75" customHeight="1">
      <c r="A32" s="25"/>
      <c r="B32" s="43"/>
      <c r="C32" s="44">
        <v>2021</v>
      </c>
      <c r="D32" s="29">
        <v>4368</v>
      </c>
      <c r="E32" s="29"/>
      <c r="F32" s="29" t="s">
        <v>14</v>
      </c>
      <c r="G32" s="29"/>
      <c r="H32" s="29" t="s">
        <v>14</v>
      </c>
      <c r="I32" s="29"/>
      <c r="J32" s="29" t="s">
        <v>14</v>
      </c>
      <c r="K32" s="29"/>
      <c r="L32" s="29" t="s">
        <v>14</v>
      </c>
      <c r="M32" s="29"/>
      <c r="N32" s="29">
        <v>155</v>
      </c>
      <c r="O32" s="29"/>
      <c r="P32" s="29" t="s">
        <v>14</v>
      </c>
      <c r="Q32" s="29"/>
      <c r="R32" s="29" t="s">
        <v>14</v>
      </c>
      <c r="S32" s="29"/>
      <c r="T32" s="29" t="s">
        <v>14</v>
      </c>
      <c r="U32" s="29"/>
      <c r="V32" s="29" t="s">
        <v>14</v>
      </c>
      <c r="W32" s="29"/>
      <c r="X32" s="29" t="s">
        <v>14</v>
      </c>
      <c r="Y32" s="29"/>
      <c r="Z32" s="29" t="s">
        <v>14</v>
      </c>
      <c r="AA32" s="29"/>
      <c r="AB32" s="29" t="s">
        <v>14</v>
      </c>
      <c r="AC32" s="29"/>
      <c r="AD32" s="29" t="s">
        <v>14</v>
      </c>
      <c r="AE32" s="29"/>
      <c r="AF32" s="29" t="s">
        <v>14</v>
      </c>
      <c r="AG32" s="29"/>
      <c r="AH32" s="29" t="s">
        <v>14</v>
      </c>
      <c r="AI32" s="29"/>
      <c r="AJ32" s="29" t="s">
        <v>14</v>
      </c>
      <c r="AK32" s="29"/>
      <c r="AL32" s="29" t="s">
        <v>14</v>
      </c>
      <c r="AM32" s="29"/>
      <c r="AN32" s="29" t="s">
        <v>14</v>
      </c>
      <c r="AO32" s="29"/>
      <c r="AP32" s="29" t="s">
        <v>14</v>
      </c>
      <c r="AQ32" s="29"/>
      <c r="AR32" s="29" t="s">
        <v>14</v>
      </c>
      <c r="AS32" s="29"/>
      <c r="AT32" s="29" t="s">
        <v>14</v>
      </c>
      <c r="AU32" s="29"/>
      <c r="AV32" s="29" t="s">
        <v>14</v>
      </c>
      <c r="AW32" s="29"/>
      <c r="AX32" s="29" t="s">
        <v>15</v>
      </c>
      <c r="AY32" s="29"/>
      <c r="AZ32" s="29" t="s">
        <v>14</v>
      </c>
      <c r="BA32" s="29"/>
      <c r="BB32" s="29">
        <v>162</v>
      </c>
      <c r="BC32" s="29"/>
      <c r="BD32" s="29" t="s">
        <v>14</v>
      </c>
      <c r="BE32" s="46"/>
      <c r="BF32" s="16"/>
      <c r="BG32" s="16"/>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row>
    <row r="33" spans="1:237" customFormat="1" ht="12.75" customHeight="1">
      <c r="A33" s="14"/>
      <c r="B33" s="43" t="s">
        <v>25</v>
      </c>
      <c r="C33" s="44">
        <v>2018</v>
      </c>
      <c r="D33" s="29" t="s">
        <v>14</v>
      </c>
      <c r="E33" s="45"/>
      <c r="F33" s="29" t="s">
        <v>14</v>
      </c>
      <c r="G33" s="45"/>
      <c r="H33" s="29" t="s">
        <v>14</v>
      </c>
      <c r="I33" s="45"/>
      <c r="J33" s="29" t="s">
        <v>14</v>
      </c>
      <c r="K33" s="45"/>
      <c r="L33" s="29" t="s">
        <v>14</v>
      </c>
      <c r="M33" s="29"/>
      <c r="N33" s="29" t="s">
        <v>14</v>
      </c>
      <c r="O33" s="45"/>
      <c r="P33" s="29" t="s">
        <v>14</v>
      </c>
      <c r="Q33" s="45"/>
      <c r="R33" s="29">
        <v>150</v>
      </c>
      <c r="S33" s="45"/>
      <c r="T33" s="29" t="s">
        <v>14</v>
      </c>
      <c r="U33" s="45"/>
      <c r="V33" s="29" t="s">
        <v>14</v>
      </c>
      <c r="W33" s="45"/>
      <c r="X33" s="29" t="s">
        <v>14</v>
      </c>
      <c r="Y33" s="45"/>
      <c r="Z33" s="29" t="s">
        <v>14</v>
      </c>
      <c r="AA33" s="45"/>
      <c r="AB33" s="29" t="s">
        <v>14</v>
      </c>
      <c r="AC33" s="45"/>
      <c r="AD33" s="29" t="s">
        <v>14</v>
      </c>
      <c r="AE33" s="45"/>
      <c r="AF33" s="29" t="s">
        <v>14</v>
      </c>
      <c r="AG33" s="29"/>
      <c r="AH33" s="29" t="s">
        <v>14</v>
      </c>
      <c r="AI33" s="45"/>
      <c r="AJ33" s="29" t="s">
        <v>14</v>
      </c>
      <c r="AK33" s="45"/>
      <c r="AL33" s="29" t="s">
        <v>14</v>
      </c>
      <c r="AM33" s="45"/>
      <c r="AN33" s="29" t="s">
        <v>14</v>
      </c>
      <c r="AO33" s="45"/>
      <c r="AP33" s="29" t="s">
        <v>14</v>
      </c>
      <c r="AQ33" s="29"/>
      <c r="AR33" s="29" t="s">
        <v>14</v>
      </c>
      <c r="AS33" s="45"/>
      <c r="AT33" s="29" t="s">
        <v>14</v>
      </c>
      <c r="AU33" s="45"/>
      <c r="AV33" s="29" t="s">
        <v>14</v>
      </c>
      <c r="AW33" s="45"/>
      <c r="AX33" s="29" t="s">
        <v>14</v>
      </c>
      <c r="AY33" s="45"/>
      <c r="AZ33" s="29" t="s">
        <v>14</v>
      </c>
      <c r="BA33" s="45"/>
      <c r="BB33" s="29" t="s">
        <v>14</v>
      </c>
      <c r="BC33" s="45"/>
      <c r="BD33" s="29" t="s">
        <v>14</v>
      </c>
      <c r="BE33" s="46"/>
      <c r="BF33" s="16"/>
      <c r="BG33" s="16"/>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row>
    <row r="34" spans="1:237" customFormat="1" ht="12.75" customHeight="1">
      <c r="A34" s="14"/>
      <c r="B34" s="43"/>
      <c r="C34" s="44">
        <v>2019</v>
      </c>
      <c r="D34" s="29" t="s">
        <v>14</v>
      </c>
      <c r="E34" s="45"/>
      <c r="F34" s="29" t="s">
        <v>14</v>
      </c>
      <c r="G34" s="45"/>
      <c r="H34" s="29" t="s">
        <v>14</v>
      </c>
      <c r="I34" s="45"/>
      <c r="J34" s="29" t="s">
        <v>14</v>
      </c>
      <c r="K34" s="45"/>
      <c r="L34" s="29" t="s">
        <v>14</v>
      </c>
      <c r="M34" s="29"/>
      <c r="N34" s="29" t="s">
        <v>14</v>
      </c>
      <c r="O34" s="45"/>
      <c r="P34" s="29" t="s">
        <v>14</v>
      </c>
      <c r="Q34" s="45"/>
      <c r="R34" s="29" t="s">
        <v>14</v>
      </c>
      <c r="S34" s="45"/>
      <c r="T34" s="29" t="s">
        <v>14</v>
      </c>
      <c r="U34" s="45"/>
      <c r="V34" s="29" t="s">
        <v>14</v>
      </c>
      <c r="W34" s="45"/>
      <c r="X34" s="29" t="s">
        <v>14</v>
      </c>
      <c r="Y34" s="45"/>
      <c r="Z34" s="29" t="s">
        <v>14</v>
      </c>
      <c r="AA34" s="45"/>
      <c r="AB34" s="29" t="s">
        <v>14</v>
      </c>
      <c r="AC34" s="45"/>
      <c r="AD34" s="29" t="s">
        <v>14</v>
      </c>
      <c r="AE34" s="45"/>
      <c r="AF34" s="29" t="s">
        <v>14</v>
      </c>
      <c r="AG34" s="29"/>
      <c r="AH34" s="29" t="s">
        <v>14</v>
      </c>
      <c r="AI34" s="45"/>
      <c r="AJ34" s="29" t="s">
        <v>14</v>
      </c>
      <c r="AK34" s="45"/>
      <c r="AL34" s="29" t="s">
        <v>14</v>
      </c>
      <c r="AM34" s="45"/>
      <c r="AN34" s="29" t="s">
        <v>14</v>
      </c>
      <c r="AO34" s="45"/>
      <c r="AP34" s="29" t="s">
        <v>14</v>
      </c>
      <c r="AQ34" s="29"/>
      <c r="AR34" s="29" t="s">
        <v>14</v>
      </c>
      <c r="AS34" s="45"/>
      <c r="AT34" s="29" t="s">
        <v>14</v>
      </c>
      <c r="AU34" s="45"/>
      <c r="AV34" s="29" t="s">
        <v>14</v>
      </c>
      <c r="AW34" s="45"/>
      <c r="AX34" s="29">
        <v>5</v>
      </c>
      <c r="AY34" s="45"/>
      <c r="AZ34" s="29" t="s">
        <v>14</v>
      </c>
      <c r="BA34" s="45"/>
      <c r="BB34" s="29" t="s">
        <v>14</v>
      </c>
      <c r="BC34" s="45"/>
      <c r="BD34" s="29" t="s">
        <v>14</v>
      </c>
      <c r="BE34" s="46"/>
      <c r="BF34" s="16"/>
      <c r="BG34" s="16"/>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row>
    <row r="35" spans="1:237" customFormat="1" ht="12.75" customHeight="1">
      <c r="A35" s="14"/>
      <c r="B35" s="31" t="s">
        <v>137</v>
      </c>
      <c r="C35" s="32">
        <v>2018</v>
      </c>
      <c r="D35" s="17">
        <f>SUM(D33)</f>
        <v>0</v>
      </c>
      <c r="E35" s="17"/>
      <c r="F35" s="17">
        <f>SUM(F33)</f>
        <v>0</v>
      </c>
      <c r="G35" s="17"/>
      <c r="H35" s="17">
        <f>SUM(H33)</f>
        <v>0</v>
      </c>
      <c r="I35" s="17"/>
      <c r="J35" s="17">
        <f>SUM(J33)</f>
        <v>0</v>
      </c>
      <c r="K35" s="17"/>
      <c r="L35" s="17">
        <f>SUM(L33)</f>
        <v>0</v>
      </c>
      <c r="M35" s="17"/>
      <c r="N35" s="17">
        <f>SUM(N33)</f>
        <v>0</v>
      </c>
      <c r="O35" s="17"/>
      <c r="P35" s="17">
        <f>SUM(P33)</f>
        <v>0</v>
      </c>
      <c r="Q35" s="17"/>
      <c r="R35" s="17">
        <f>SUM(R33)</f>
        <v>150</v>
      </c>
      <c r="S35" s="17"/>
      <c r="T35" s="17">
        <f>SUM(T33)</f>
        <v>0</v>
      </c>
      <c r="U35" s="17"/>
      <c r="V35" s="17">
        <f>SUM(V33)</f>
        <v>0</v>
      </c>
      <c r="W35" s="17"/>
      <c r="X35" s="17">
        <f>SUM(X33)</f>
        <v>0</v>
      </c>
      <c r="Y35" s="17"/>
      <c r="Z35" s="17">
        <f>SUM(Z33)</f>
        <v>0</v>
      </c>
      <c r="AA35" s="17"/>
      <c r="AB35" s="17">
        <f>SUM(AB33)</f>
        <v>0</v>
      </c>
      <c r="AC35" s="17"/>
      <c r="AD35" s="17">
        <f>SUM(AD33)</f>
        <v>0</v>
      </c>
      <c r="AE35" s="17"/>
      <c r="AF35" s="17">
        <f>SUM(AF33)</f>
        <v>0</v>
      </c>
      <c r="AG35" s="17"/>
      <c r="AH35" s="17">
        <f>SUM(AH33)</f>
        <v>0</v>
      </c>
      <c r="AI35" s="17"/>
      <c r="AJ35" s="17">
        <f>SUM(AJ33)</f>
        <v>0</v>
      </c>
      <c r="AK35" s="17"/>
      <c r="AL35" s="17">
        <f>SUM(AL33)</f>
        <v>0</v>
      </c>
      <c r="AM35" s="17"/>
      <c r="AN35" s="17">
        <f>SUM(AN33)</f>
        <v>0</v>
      </c>
      <c r="AO35" s="17"/>
      <c r="AP35" s="17">
        <f>SUM(AP33)</f>
        <v>0</v>
      </c>
      <c r="AQ35" s="17"/>
      <c r="AR35" s="17">
        <f>SUM(AR33)</f>
        <v>0</v>
      </c>
      <c r="AS35" s="17"/>
      <c r="AT35" s="17">
        <f>SUM(AT33)</f>
        <v>0</v>
      </c>
      <c r="AU35" s="17"/>
      <c r="AV35" s="17">
        <f>SUM(AV33)</f>
        <v>0</v>
      </c>
      <c r="AW35" s="17"/>
      <c r="AX35" s="17">
        <f>SUM(AX33)</f>
        <v>0</v>
      </c>
      <c r="AY35" s="17"/>
      <c r="AZ35" s="17">
        <f>SUM(AZ33)</f>
        <v>0</v>
      </c>
      <c r="BA35" s="17"/>
      <c r="BB35" s="17">
        <f>SUM(BB33)</f>
        <v>0</v>
      </c>
      <c r="BC35" s="17"/>
      <c r="BD35" s="17">
        <f>SUM(BD33)</f>
        <v>0</v>
      </c>
      <c r="BE35" s="52"/>
      <c r="BF35" s="16"/>
      <c r="BG35" s="16"/>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row>
    <row r="36" spans="1:237" customFormat="1" ht="12.75" customHeight="1">
      <c r="A36" s="14"/>
      <c r="B36" s="31" t="s">
        <v>137</v>
      </c>
      <c r="C36" s="32">
        <v>2019</v>
      </c>
      <c r="D36" s="17">
        <f>SUM(D31,D34)</f>
        <v>0</v>
      </c>
      <c r="E36" s="17"/>
      <c r="F36" s="17">
        <f>SUM(F31,F34)</f>
        <v>0</v>
      </c>
      <c r="G36" s="17"/>
      <c r="H36" s="17">
        <f>SUM(H31,H34)</f>
        <v>0</v>
      </c>
      <c r="I36" s="17"/>
      <c r="J36" s="17">
        <f>SUM(J31,J34)</f>
        <v>0</v>
      </c>
      <c r="K36" s="17"/>
      <c r="L36" s="17">
        <f>SUM(L31,L34)</f>
        <v>0</v>
      </c>
      <c r="M36" s="54"/>
      <c r="N36" s="17">
        <f>SUM(N31,N34)</f>
        <v>156</v>
      </c>
      <c r="O36" s="17"/>
      <c r="P36" s="17">
        <f>SUM(P31,P34)</f>
        <v>0</v>
      </c>
      <c r="Q36" s="17"/>
      <c r="R36" s="17">
        <f>SUM(R31,R34)</f>
        <v>0</v>
      </c>
      <c r="S36" s="17"/>
      <c r="T36" s="17">
        <f>SUM(T31,T34)</f>
        <v>0</v>
      </c>
      <c r="U36" s="17"/>
      <c r="V36" s="17">
        <f>SUM(V31,V34)</f>
        <v>0</v>
      </c>
      <c r="W36" s="17"/>
      <c r="X36" s="17">
        <f>SUM(X31,X34)</f>
        <v>0</v>
      </c>
      <c r="Y36" s="17"/>
      <c r="Z36" s="17">
        <f>SUM(Z31,Z34)</f>
        <v>0</v>
      </c>
      <c r="AA36" s="17"/>
      <c r="AB36" s="17">
        <f>SUM(AB31,AB34)</f>
        <v>0</v>
      </c>
      <c r="AC36" s="17"/>
      <c r="AD36" s="17">
        <f>SUM(AD31,AD34)</f>
        <v>0</v>
      </c>
      <c r="AE36" s="17"/>
      <c r="AF36" s="17">
        <f>SUM(AF31,AF34)</f>
        <v>0</v>
      </c>
      <c r="AG36" s="17"/>
      <c r="AH36" s="17">
        <f>SUM(AH31,AH34)</f>
        <v>0</v>
      </c>
      <c r="AI36" s="17"/>
      <c r="AJ36" s="17">
        <f>SUM(AJ31,AJ34)</f>
        <v>0</v>
      </c>
      <c r="AK36" s="17"/>
      <c r="AL36" s="17">
        <f>SUM(AL31,AL34)</f>
        <v>0</v>
      </c>
      <c r="AM36" s="17"/>
      <c r="AN36" s="17">
        <f>SUM(AN31,AN34)</f>
        <v>0</v>
      </c>
      <c r="AO36" s="17"/>
      <c r="AP36" s="17">
        <f>SUM(AP31,AP34)</f>
        <v>0</v>
      </c>
      <c r="AQ36" s="17"/>
      <c r="AR36" s="17">
        <f>SUM(AR31,AR34)</f>
        <v>0</v>
      </c>
      <c r="AS36" s="17"/>
      <c r="AT36" s="17">
        <f>SUM(AT31,AT34)</f>
        <v>0</v>
      </c>
      <c r="AU36" s="17"/>
      <c r="AV36" s="17">
        <f>SUM(AV31,AV34)</f>
        <v>0</v>
      </c>
      <c r="AW36" s="17"/>
      <c r="AX36" s="17">
        <f>SUM(AX31,AX34)</f>
        <v>5</v>
      </c>
      <c r="AY36" s="17"/>
      <c r="AZ36" s="17">
        <f>SUM(AZ31,AZ34)</f>
        <v>0</v>
      </c>
      <c r="BA36" s="17"/>
      <c r="BB36" s="17">
        <f>SUM(BB31,BB34)</f>
        <v>162</v>
      </c>
      <c r="BC36" s="17"/>
      <c r="BD36" s="17">
        <f>SUM(BD31,BD34)</f>
        <v>0</v>
      </c>
      <c r="BE36" s="52"/>
      <c r="BF36" s="16"/>
      <c r="BG36" s="16"/>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row>
    <row r="37" spans="1:237" customFormat="1" ht="12.75" customHeight="1">
      <c r="A37" s="14"/>
      <c r="B37" s="31" t="s">
        <v>137</v>
      </c>
      <c r="C37" s="32">
        <v>2020</v>
      </c>
      <c r="D37" s="17">
        <f>SUM(D30)</f>
        <v>0</v>
      </c>
      <c r="E37" s="17"/>
      <c r="F37" s="17">
        <f>SUM(F30)</f>
        <v>0</v>
      </c>
      <c r="G37" s="17"/>
      <c r="H37" s="17">
        <f>SUM(H30)</f>
        <v>0</v>
      </c>
      <c r="I37" s="17"/>
      <c r="J37" s="17">
        <f>SUM(J30)</f>
        <v>0</v>
      </c>
      <c r="K37" s="17"/>
      <c r="L37" s="17">
        <f>SUM(L30)</f>
        <v>0</v>
      </c>
      <c r="M37" s="17"/>
      <c r="N37" s="17">
        <f>SUM(N30)</f>
        <v>0</v>
      </c>
      <c r="O37" s="17"/>
      <c r="P37" s="17">
        <f>SUM(P30)</f>
        <v>0</v>
      </c>
      <c r="Q37" s="17"/>
      <c r="R37" s="17">
        <f>SUM(R30)</f>
        <v>0</v>
      </c>
      <c r="S37" s="17"/>
      <c r="T37" s="17">
        <f>SUM(T30)</f>
        <v>0</v>
      </c>
      <c r="U37" s="17"/>
      <c r="V37" s="17">
        <f>SUM(V30)</f>
        <v>0</v>
      </c>
      <c r="W37" s="17"/>
      <c r="X37" s="17">
        <f>SUM(X30)</f>
        <v>0</v>
      </c>
      <c r="Y37" s="17"/>
      <c r="Z37" s="17">
        <f>SUM(Z30)</f>
        <v>0</v>
      </c>
      <c r="AA37" s="17"/>
      <c r="AB37" s="17">
        <f>SUM(AB30)</f>
        <v>0</v>
      </c>
      <c r="AC37" s="17"/>
      <c r="AD37" s="17">
        <f>SUM(AD30)</f>
        <v>0</v>
      </c>
      <c r="AE37" s="17"/>
      <c r="AF37" s="17">
        <f>SUM(AF30)</f>
        <v>0</v>
      </c>
      <c r="AG37" s="17"/>
      <c r="AH37" s="17">
        <f>SUM(AH30)</f>
        <v>0</v>
      </c>
      <c r="AI37" s="17"/>
      <c r="AJ37" s="17">
        <f>SUM(AJ30)</f>
        <v>0</v>
      </c>
      <c r="AK37" s="17"/>
      <c r="AL37" s="17">
        <f>SUM(AL30)</f>
        <v>0</v>
      </c>
      <c r="AM37" s="17"/>
      <c r="AN37" s="17">
        <f>SUM(AN30)</f>
        <v>0</v>
      </c>
      <c r="AO37" s="17"/>
      <c r="AP37" s="17">
        <f>SUM(AP30)</f>
        <v>0</v>
      </c>
      <c r="AQ37" s="17"/>
      <c r="AR37" s="17">
        <f>SUM(AR30)</f>
        <v>0</v>
      </c>
      <c r="AS37" s="17"/>
      <c r="AT37" s="17">
        <f>SUM(AT30)</f>
        <v>0</v>
      </c>
      <c r="AU37" s="17"/>
      <c r="AV37" s="17">
        <f>SUM(AV30)</f>
        <v>1</v>
      </c>
      <c r="AW37" s="17"/>
      <c r="AX37" s="17">
        <f>SUM(AX30)</f>
        <v>0</v>
      </c>
      <c r="AY37" s="17"/>
      <c r="AZ37" s="17">
        <f>SUM(AZ30)</f>
        <v>0</v>
      </c>
      <c r="BA37" s="17"/>
      <c r="BB37" s="17">
        <f>SUM(BB30)</f>
        <v>0</v>
      </c>
      <c r="BC37" s="17"/>
      <c r="BD37" s="17">
        <f>SUM(BD30)</f>
        <v>0</v>
      </c>
      <c r="BE37" s="52"/>
      <c r="BF37" s="16"/>
      <c r="BG37" s="16"/>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row>
    <row r="38" spans="1:237" customFormat="1" ht="12.75" customHeight="1">
      <c r="A38" s="14"/>
      <c r="B38" s="31" t="s">
        <v>137</v>
      </c>
      <c r="C38" s="32">
        <v>2021</v>
      </c>
      <c r="D38" s="17">
        <f>SUM(D32)</f>
        <v>4368</v>
      </c>
      <c r="E38" s="17"/>
      <c r="F38" s="17">
        <f>SUM(F32)</f>
        <v>0</v>
      </c>
      <c r="G38" s="17"/>
      <c r="H38" s="17">
        <f>SUM(H32)</f>
        <v>0</v>
      </c>
      <c r="I38" s="17"/>
      <c r="J38" s="17">
        <f>SUM(J32)</f>
        <v>0</v>
      </c>
      <c r="K38" s="17"/>
      <c r="L38" s="17">
        <f>SUM(L32)</f>
        <v>0</v>
      </c>
      <c r="M38" s="17"/>
      <c r="N38" s="17">
        <f>SUM(N32)</f>
        <v>155</v>
      </c>
      <c r="O38" s="17"/>
      <c r="P38" s="17">
        <f>SUM(P32)</f>
        <v>0</v>
      </c>
      <c r="Q38" s="17"/>
      <c r="R38" s="17">
        <f>SUM(R32)</f>
        <v>0</v>
      </c>
      <c r="S38" s="17"/>
      <c r="T38" s="17">
        <f>SUM(T32)</f>
        <v>0</v>
      </c>
      <c r="U38" s="17"/>
      <c r="V38" s="17">
        <f>SUM(V32)</f>
        <v>0</v>
      </c>
      <c r="W38" s="17"/>
      <c r="X38" s="17">
        <f>SUM(X32)</f>
        <v>0</v>
      </c>
      <c r="Y38" s="17"/>
      <c r="Z38" s="17">
        <f>SUM(Z32)</f>
        <v>0</v>
      </c>
      <c r="AA38" s="17"/>
      <c r="AB38" s="17">
        <f>SUM(AB32)</f>
        <v>0</v>
      </c>
      <c r="AC38" s="17"/>
      <c r="AD38" s="17">
        <f>SUM(AD32)</f>
        <v>0</v>
      </c>
      <c r="AE38" s="17"/>
      <c r="AF38" s="17">
        <f>SUM(AF32)</f>
        <v>0</v>
      </c>
      <c r="AG38" s="17"/>
      <c r="AH38" s="17">
        <f>SUM(AH32)</f>
        <v>0</v>
      </c>
      <c r="AI38" s="17"/>
      <c r="AJ38" s="17">
        <f>SUM(AJ32)</f>
        <v>0</v>
      </c>
      <c r="AK38" s="17"/>
      <c r="AL38" s="17">
        <f>SUM(AL32)</f>
        <v>0</v>
      </c>
      <c r="AM38" s="17"/>
      <c r="AN38" s="17">
        <f>SUM(AN32)</f>
        <v>0</v>
      </c>
      <c r="AO38" s="17"/>
      <c r="AP38" s="17">
        <f>SUM(AP32)</f>
        <v>0</v>
      </c>
      <c r="AQ38" s="17"/>
      <c r="AR38" s="17">
        <f>SUM(AR32)</f>
        <v>0</v>
      </c>
      <c r="AS38" s="17"/>
      <c r="AT38" s="17">
        <f>SUM(AT32)</f>
        <v>0</v>
      </c>
      <c r="AU38" s="17"/>
      <c r="AV38" s="17">
        <f>SUM(AV32)</f>
        <v>0</v>
      </c>
      <c r="AW38" s="17"/>
      <c r="AX38" s="17">
        <f>SUM(AX32)</f>
        <v>0</v>
      </c>
      <c r="AY38" s="17"/>
      <c r="AZ38" s="17">
        <f>SUM(AZ32)</f>
        <v>0</v>
      </c>
      <c r="BA38" s="17"/>
      <c r="BB38" s="17">
        <f>SUM(BB32)</f>
        <v>162</v>
      </c>
      <c r="BC38" s="17"/>
      <c r="BD38" s="17">
        <f>SUM(BD32)</f>
        <v>0</v>
      </c>
      <c r="BE38" s="52"/>
      <c r="BF38" s="16"/>
      <c r="BG38" s="16"/>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row>
    <row r="39" spans="1:237" s="13" customFormat="1" ht="12.75" customHeight="1" thickBot="1">
      <c r="A39" s="14"/>
      <c r="B39" s="31" t="s">
        <v>137</v>
      </c>
      <c r="C39" s="32">
        <v>2022</v>
      </c>
      <c r="D39" s="17">
        <v>0</v>
      </c>
      <c r="E39" s="17">
        <v>0</v>
      </c>
      <c r="F39" s="17">
        <v>0</v>
      </c>
      <c r="G39" s="17">
        <v>0</v>
      </c>
      <c r="H39" s="17">
        <v>0</v>
      </c>
      <c r="I39" s="17"/>
      <c r="J39" s="17">
        <v>0</v>
      </c>
      <c r="K39" s="17"/>
      <c r="L39" s="17">
        <v>0</v>
      </c>
      <c r="M39" s="17"/>
      <c r="N39" s="17">
        <v>0</v>
      </c>
      <c r="O39" s="17"/>
      <c r="P39" s="17">
        <v>0</v>
      </c>
      <c r="Q39" s="17"/>
      <c r="R39" s="17">
        <v>0</v>
      </c>
      <c r="S39" s="17"/>
      <c r="T39" s="17">
        <v>0</v>
      </c>
      <c r="U39" s="17"/>
      <c r="V39" s="17">
        <v>0</v>
      </c>
      <c r="W39" s="17"/>
      <c r="X39" s="17">
        <v>0</v>
      </c>
      <c r="Y39" s="17"/>
      <c r="Z39" s="17">
        <v>0</v>
      </c>
      <c r="AA39" s="17"/>
      <c r="AB39" s="17">
        <v>0</v>
      </c>
      <c r="AC39" s="17"/>
      <c r="AD39" s="17">
        <v>0</v>
      </c>
      <c r="AE39" s="17"/>
      <c r="AF39" s="17">
        <v>0</v>
      </c>
      <c r="AG39" s="17"/>
      <c r="AH39" s="17">
        <v>0</v>
      </c>
      <c r="AI39" s="17"/>
      <c r="AJ39" s="17">
        <v>0</v>
      </c>
      <c r="AK39" s="17"/>
      <c r="AL39" s="17">
        <v>0</v>
      </c>
      <c r="AM39" s="17"/>
      <c r="AN39" s="17">
        <v>0</v>
      </c>
      <c r="AO39" s="17"/>
      <c r="AP39" s="17">
        <v>0</v>
      </c>
      <c r="AQ39" s="17"/>
      <c r="AR39" s="17">
        <v>0</v>
      </c>
      <c r="AS39" s="17"/>
      <c r="AT39" s="17">
        <v>0</v>
      </c>
      <c r="AU39" s="17"/>
      <c r="AV39" s="17">
        <v>0</v>
      </c>
      <c r="AW39" s="17"/>
      <c r="AX39" s="17">
        <v>0</v>
      </c>
      <c r="AY39" s="17"/>
      <c r="AZ39" s="17">
        <v>0</v>
      </c>
      <c r="BA39" s="17"/>
      <c r="BB39" s="17">
        <v>0</v>
      </c>
      <c r="BC39" s="17"/>
      <c r="BD39" s="17">
        <v>0</v>
      </c>
      <c r="BE39" s="52"/>
      <c r="BF39" s="16"/>
      <c r="BG39" s="16"/>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row>
    <row r="40" spans="1:237" customFormat="1">
      <c r="A40" s="14"/>
      <c r="B40" s="62" t="s">
        <v>117</v>
      </c>
      <c r="C40" s="63"/>
      <c r="D40" s="64"/>
      <c r="E40" s="65"/>
      <c r="F40" s="64"/>
      <c r="G40" s="65"/>
      <c r="H40" s="64"/>
      <c r="I40" s="65"/>
      <c r="J40" s="65"/>
      <c r="K40" s="65"/>
      <c r="L40" s="64"/>
      <c r="M40" s="65"/>
      <c r="N40" s="64"/>
      <c r="O40" s="65"/>
      <c r="P40" s="66"/>
      <c r="Q40" s="65"/>
      <c r="R40" s="64"/>
      <c r="S40" s="65"/>
      <c r="T40" s="64"/>
      <c r="U40" s="65"/>
      <c r="V40" s="64"/>
      <c r="W40" s="65"/>
      <c r="X40" s="64"/>
      <c r="Y40" s="65"/>
      <c r="Z40" s="64"/>
      <c r="AA40" s="65"/>
      <c r="AB40" s="66"/>
      <c r="AC40" s="65"/>
      <c r="AD40" s="66"/>
      <c r="AE40" s="65"/>
      <c r="AF40" s="66"/>
      <c r="AG40" s="66"/>
      <c r="AH40" s="65"/>
      <c r="AI40" s="65"/>
      <c r="AJ40" s="64"/>
      <c r="AK40" s="65"/>
      <c r="AL40" s="64"/>
      <c r="AM40" s="65"/>
      <c r="AN40" s="66"/>
      <c r="AO40" s="65"/>
      <c r="AP40" s="64"/>
      <c r="AQ40" s="64"/>
      <c r="AR40" s="65"/>
      <c r="AS40" s="65"/>
      <c r="AT40" s="64"/>
      <c r="AU40" s="65"/>
      <c r="AV40" s="64"/>
      <c r="AW40" s="65"/>
      <c r="AX40" s="64"/>
      <c r="AY40" s="65"/>
      <c r="AZ40" s="64"/>
      <c r="BA40" s="65"/>
      <c r="BB40" s="64"/>
      <c r="BC40" s="65"/>
      <c r="BD40" s="64"/>
      <c r="BE40" s="67"/>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row>
    <row r="41" spans="1:237" customFormat="1">
      <c r="A41" s="14"/>
      <c r="B41" s="43" t="s">
        <v>26</v>
      </c>
      <c r="C41" s="44">
        <v>2018</v>
      </c>
      <c r="D41" s="68" t="s">
        <v>14</v>
      </c>
      <c r="E41" s="68"/>
      <c r="F41" s="68" t="s">
        <v>14</v>
      </c>
      <c r="G41" s="68"/>
      <c r="H41" s="68" t="s">
        <v>14</v>
      </c>
      <c r="I41" s="68"/>
      <c r="J41" s="68" t="s">
        <v>14</v>
      </c>
      <c r="K41" s="68"/>
      <c r="L41" s="68" t="s">
        <v>14</v>
      </c>
      <c r="M41" s="29"/>
      <c r="N41" s="69" t="s">
        <v>14</v>
      </c>
      <c r="O41" s="70" t="s">
        <v>89</v>
      </c>
      <c r="P41" s="68" t="s">
        <v>14</v>
      </c>
      <c r="Q41" s="68"/>
      <c r="R41" s="68" t="s">
        <v>14</v>
      </c>
      <c r="S41" s="68"/>
      <c r="T41" s="68" t="s">
        <v>14</v>
      </c>
      <c r="U41" s="68"/>
      <c r="V41" s="68" t="s">
        <v>14</v>
      </c>
      <c r="W41" s="68"/>
      <c r="X41" s="68" t="s">
        <v>14</v>
      </c>
      <c r="Y41" s="68"/>
      <c r="Z41" s="68" t="s">
        <v>14</v>
      </c>
      <c r="AA41" s="68"/>
      <c r="AB41" s="68" t="s">
        <v>14</v>
      </c>
      <c r="AC41" s="68"/>
      <c r="AD41" s="68" t="s">
        <v>14</v>
      </c>
      <c r="AE41" s="68"/>
      <c r="AF41" s="68" t="s">
        <v>14</v>
      </c>
      <c r="AG41" s="68"/>
      <c r="AH41" s="68" t="s">
        <v>14</v>
      </c>
      <c r="AI41" s="68"/>
      <c r="AJ41" s="68" t="s">
        <v>14</v>
      </c>
      <c r="AK41" s="68"/>
      <c r="AL41" s="68" t="s">
        <v>14</v>
      </c>
      <c r="AM41" s="68"/>
      <c r="AN41" s="68" t="s">
        <v>14</v>
      </c>
      <c r="AO41" s="68"/>
      <c r="AP41" s="68" t="s">
        <v>14</v>
      </c>
      <c r="AQ41" s="68"/>
      <c r="AR41" s="68" t="s">
        <v>14</v>
      </c>
      <c r="AS41" s="68"/>
      <c r="AT41" s="68" t="s">
        <v>14</v>
      </c>
      <c r="AU41" s="68"/>
      <c r="AV41" s="68" t="s">
        <v>14</v>
      </c>
      <c r="AW41" s="68"/>
      <c r="AX41" s="68" t="s">
        <v>14</v>
      </c>
      <c r="AY41" s="68"/>
      <c r="AZ41" s="68" t="s">
        <v>14</v>
      </c>
      <c r="BA41" s="68"/>
      <c r="BB41" s="68" t="s">
        <v>14</v>
      </c>
      <c r="BC41" s="71" t="s">
        <v>89</v>
      </c>
      <c r="BD41" s="68" t="s">
        <v>14</v>
      </c>
      <c r="BE41" s="67"/>
      <c r="BF41" s="16"/>
      <c r="BG41" s="16"/>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row>
    <row r="42" spans="1:237" customFormat="1">
      <c r="A42" s="14"/>
      <c r="B42" s="43"/>
      <c r="C42" s="44">
        <v>2019</v>
      </c>
      <c r="D42" s="29" t="s">
        <v>15</v>
      </c>
      <c r="E42" s="45"/>
      <c r="F42" s="29" t="s">
        <v>14</v>
      </c>
      <c r="G42" s="45"/>
      <c r="H42" s="29" t="s">
        <v>14</v>
      </c>
      <c r="I42" s="45"/>
      <c r="J42" s="68" t="s">
        <v>14</v>
      </c>
      <c r="K42" s="45"/>
      <c r="L42" s="29">
        <v>750</v>
      </c>
      <c r="M42" s="29"/>
      <c r="N42" s="29" t="s">
        <v>14</v>
      </c>
      <c r="O42" s="70" t="s">
        <v>89</v>
      </c>
      <c r="P42" s="29" t="s">
        <v>14</v>
      </c>
      <c r="Q42" s="45"/>
      <c r="R42" s="29" t="s">
        <v>14</v>
      </c>
      <c r="S42" s="45"/>
      <c r="T42" s="29" t="s">
        <v>14</v>
      </c>
      <c r="U42" s="45"/>
      <c r="V42" s="29" t="s">
        <v>15</v>
      </c>
      <c r="W42" s="45"/>
      <c r="X42" s="29" t="s">
        <v>14</v>
      </c>
      <c r="Y42" s="45"/>
      <c r="Z42" s="29" t="s">
        <v>15</v>
      </c>
      <c r="AA42" s="45"/>
      <c r="AB42" s="29" t="s">
        <v>14</v>
      </c>
      <c r="AC42" s="45"/>
      <c r="AD42" s="29" t="s">
        <v>14</v>
      </c>
      <c r="AE42" s="45"/>
      <c r="AF42" s="29" t="s">
        <v>15</v>
      </c>
      <c r="AG42" s="29"/>
      <c r="AH42" s="68" t="s">
        <v>14</v>
      </c>
      <c r="AI42" s="45"/>
      <c r="AJ42" s="29" t="s">
        <v>14</v>
      </c>
      <c r="AK42" s="45"/>
      <c r="AL42" s="29" t="s">
        <v>14</v>
      </c>
      <c r="AM42" s="45"/>
      <c r="AN42" s="29" t="s">
        <v>14</v>
      </c>
      <c r="AO42" s="45"/>
      <c r="AP42" s="29" t="s">
        <v>14</v>
      </c>
      <c r="AQ42" s="29"/>
      <c r="AR42" s="68" t="s">
        <v>14</v>
      </c>
      <c r="AS42" s="45"/>
      <c r="AT42" s="29" t="s">
        <v>14</v>
      </c>
      <c r="AU42" s="45"/>
      <c r="AV42" s="29">
        <v>7</v>
      </c>
      <c r="AW42" s="45"/>
      <c r="AX42" s="29" t="s">
        <v>14</v>
      </c>
      <c r="AY42" s="45"/>
      <c r="AZ42" s="29" t="s">
        <v>14</v>
      </c>
      <c r="BA42" s="45"/>
      <c r="BB42" s="72" t="s">
        <v>14</v>
      </c>
      <c r="BC42" s="71"/>
      <c r="BD42" s="29" t="s">
        <v>14</v>
      </c>
      <c r="BE42" s="67"/>
      <c r="BF42" s="16"/>
      <c r="BG42" s="16"/>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row>
    <row r="43" spans="1:237" customFormat="1">
      <c r="A43" s="14"/>
      <c r="B43" s="43"/>
      <c r="C43" s="44">
        <v>2020</v>
      </c>
      <c r="D43" s="29" t="s">
        <v>14</v>
      </c>
      <c r="E43" s="45"/>
      <c r="F43" s="29">
        <v>1</v>
      </c>
      <c r="G43" s="45"/>
      <c r="H43" s="29" t="s">
        <v>14</v>
      </c>
      <c r="I43" s="45"/>
      <c r="J43" s="68" t="s">
        <v>14</v>
      </c>
      <c r="K43" s="45"/>
      <c r="L43" s="29">
        <v>14</v>
      </c>
      <c r="M43" s="29"/>
      <c r="N43" s="29" t="s">
        <v>14</v>
      </c>
      <c r="O43" s="45"/>
      <c r="P43" s="29" t="s">
        <v>14</v>
      </c>
      <c r="Q43" s="45"/>
      <c r="R43" s="29" t="s">
        <v>14</v>
      </c>
      <c r="S43" s="45"/>
      <c r="T43" s="29" t="s">
        <v>14</v>
      </c>
      <c r="U43" s="45"/>
      <c r="V43" s="29" t="s">
        <v>14</v>
      </c>
      <c r="W43" s="45"/>
      <c r="X43" s="29" t="s">
        <v>14</v>
      </c>
      <c r="Y43" s="45"/>
      <c r="Z43" s="29" t="s">
        <v>15</v>
      </c>
      <c r="AA43" s="45"/>
      <c r="AB43" s="29" t="s">
        <v>14</v>
      </c>
      <c r="AC43" s="45"/>
      <c r="AD43" s="29" t="s">
        <v>14</v>
      </c>
      <c r="AE43" s="45"/>
      <c r="AF43" s="29" t="s">
        <v>15</v>
      </c>
      <c r="AG43" s="29"/>
      <c r="AH43" s="68" t="s">
        <v>14</v>
      </c>
      <c r="AI43" s="45"/>
      <c r="AJ43" s="29" t="s">
        <v>14</v>
      </c>
      <c r="AK43" s="45"/>
      <c r="AL43" s="29" t="s">
        <v>14</v>
      </c>
      <c r="AM43" s="45"/>
      <c r="AN43" s="29" t="s">
        <v>14</v>
      </c>
      <c r="AO43" s="45"/>
      <c r="AP43" s="29" t="s">
        <v>14</v>
      </c>
      <c r="AQ43" s="29"/>
      <c r="AR43" s="68" t="s">
        <v>14</v>
      </c>
      <c r="AS43" s="45"/>
      <c r="AT43" s="29" t="s">
        <v>15</v>
      </c>
      <c r="AU43" s="45"/>
      <c r="AV43" s="29" t="s">
        <v>14</v>
      </c>
      <c r="AW43" s="45"/>
      <c r="AX43" s="29" t="s">
        <v>14</v>
      </c>
      <c r="AY43" s="45"/>
      <c r="AZ43" s="29" t="s">
        <v>14</v>
      </c>
      <c r="BA43" s="45"/>
      <c r="BB43" s="29" t="s">
        <v>14</v>
      </c>
      <c r="BC43" s="45"/>
      <c r="BD43" s="29">
        <v>1</v>
      </c>
      <c r="BE43" s="67"/>
      <c r="BF43" s="16"/>
      <c r="BG43" s="16"/>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row>
    <row r="44" spans="1:237" s="2" customFormat="1">
      <c r="A44" s="14"/>
      <c r="B44" s="43"/>
      <c r="C44" s="48">
        <v>2022</v>
      </c>
      <c r="D44" s="29" t="s">
        <v>14</v>
      </c>
      <c r="E44" s="45"/>
      <c r="F44" s="29" t="s">
        <v>14</v>
      </c>
      <c r="G44" s="45"/>
      <c r="H44" s="29" t="s">
        <v>14</v>
      </c>
      <c r="I44" s="45"/>
      <c r="J44" s="29" t="s">
        <v>14</v>
      </c>
      <c r="K44" s="45"/>
      <c r="L44" s="29" t="s">
        <v>14</v>
      </c>
      <c r="M44" s="29"/>
      <c r="N44" s="29" t="s">
        <v>14</v>
      </c>
      <c r="O44" s="45"/>
      <c r="P44" s="29" t="s">
        <v>14</v>
      </c>
      <c r="Q44" s="45"/>
      <c r="R44" s="29" t="s">
        <v>14</v>
      </c>
      <c r="S44" s="45"/>
      <c r="T44" s="29" t="s">
        <v>14</v>
      </c>
      <c r="U44" s="45"/>
      <c r="V44" s="29" t="s">
        <v>14</v>
      </c>
      <c r="W44" s="45"/>
      <c r="X44" s="29" t="s">
        <v>14</v>
      </c>
      <c r="Y44" s="45"/>
      <c r="Z44" s="29" t="s">
        <v>14</v>
      </c>
      <c r="AA44" s="45"/>
      <c r="AB44" s="29" t="s">
        <v>14</v>
      </c>
      <c r="AC44" s="45"/>
      <c r="AD44" s="29" t="s">
        <v>14</v>
      </c>
      <c r="AE44" s="45"/>
      <c r="AF44" s="29" t="s">
        <v>14</v>
      </c>
      <c r="AG44" s="29"/>
      <c r="AH44" s="29" t="s">
        <v>14</v>
      </c>
      <c r="AI44" s="45"/>
      <c r="AJ44" s="29" t="s">
        <v>14</v>
      </c>
      <c r="AK44" s="45"/>
      <c r="AL44" s="29" t="s">
        <v>14</v>
      </c>
      <c r="AM44" s="45"/>
      <c r="AN44" s="29" t="s">
        <v>14</v>
      </c>
      <c r="AO44" s="45"/>
      <c r="AP44" s="29" t="s">
        <v>14</v>
      </c>
      <c r="AQ44" s="29"/>
      <c r="AR44" s="29" t="s">
        <v>14</v>
      </c>
      <c r="AS44" s="45"/>
      <c r="AT44" s="29" t="s">
        <v>14</v>
      </c>
      <c r="AU44" s="45"/>
      <c r="AV44" s="29" t="s">
        <v>14</v>
      </c>
      <c r="AW44" s="45"/>
      <c r="AX44" s="29" t="s">
        <v>14</v>
      </c>
      <c r="AY44" s="45"/>
      <c r="AZ44" s="29" t="s">
        <v>14</v>
      </c>
      <c r="BA44" s="45"/>
      <c r="BB44" s="29" t="s">
        <v>14</v>
      </c>
      <c r="BC44" s="45"/>
      <c r="BD44" s="29" t="s">
        <v>14</v>
      </c>
      <c r="BE44" s="67"/>
      <c r="BF44" s="16"/>
      <c r="BG44" s="16"/>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row>
    <row r="45" spans="1:237" customFormat="1">
      <c r="A45" s="14"/>
      <c r="B45" s="43" t="s">
        <v>27</v>
      </c>
      <c r="C45" s="44">
        <v>2018</v>
      </c>
      <c r="D45" s="29">
        <v>133</v>
      </c>
      <c r="E45" s="45"/>
      <c r="F45" s="29" t="s">
        <v>14</v>
      </c>
      <c r="G45" s="45"/>
      <c r="H45" s="29" t="s">
        <v>15</v>
      </c>
      <c r="I45" s="45"/>
      <c r="J45" s="68" t="s">
        <v>14</v>
      </c>
      <c r="K45" s="45"/>
      <c r="L45" s="29" t="s">
        <v>14</v>
      </c>
      <c r="M45" s="29"/>
      <c r="N45" s="29" t="s">
        <v>14</v>
      </c>
      <c r="O45" s="45"/>
      <c r="P45" s="29" t="s">
        <v>14</v>
      </c>
      <c r="Q45" s="45"/>
      <c r="R45" s="29" t="s">
        <v>14</v>
      </c>
      <c r="S45" s="45"/>
      <c r="T45" s="29" t="s">
        <v>14</v>
      </c>
      <c r="U45" s="45"/>
      <c r="V45" s="29" t="s">
        <v>14</v>
      </c>
      <c r="W45" s="45"/>
      <c r="X45" s="29" t="s">
        <v>14</v>
      </c>
      <c r="Y45" s="45"/>
      <c r="Z45" s="29" t="s">
        <v>14</v>
      </c>
      <c r="AA45" s="45"/>
      <c r="AB45" s="29" t="s">
        <v>14</v>
      </c>
      <c r="AC45" s="45"/>
      <c r="AD45" s="29" t="s">
        <v>14</v>
      </c>
      <c r="AE45" s="45"/>
      <c r="AF45" s="29" t="s">
        <v>14</v>
      </c>
      <c r="AG45" s="29"/>
      <c r="AH45" s="68" t="s">
        <v>14</v>
      </c>
      <c r="AI45" s="45"/>
      <c r="AJ45" s="29" t="s">
        <v>14</v>
      </c>
      <c r="AK45" s="45"/>
      <c r="AL45" s="29">
        <v>1342</v>
      </c>
      <c r="AM45" s="45"/>
      <c r="AN45" s="29" t="s">
        <v>14</v>
      </c>
      <c r="AO45" s="45"/>
      <c r="AP45" s="29" t="s">
        <v>14</v>
      </c>
      <c r="AQ45" s="29"/>
      <c r="AR45" s="68" t="s">
        <v>14</v>
      </c>
      <c r="AS45" s="45"/>
      <c r="AT45" s="29">
        <v>19015</v>
      </c>
      <c r="AU45" s="45"/>
      <c r="AV45" s="29" t="s">
        <v>14</v>
      </c>
      <c r="AW45" s="45"/>
      <c r="AX45" s="29" t="s">
        <v>14</v>
      </c>
      <c r="AY45" s="45"/>
      <c r="AZ45" s="29" t="s">
        <v>14</v>
      </c>
      <c r="BA45" s="45"/>
      <c r="BB45" s="29" t="s">
        <v>14</v>
      </c>
      <c r="BC45" s="45"/>
      <c r="BD45" s="29" t="s">
        <v>14</v>
      </c>
      <c r="BE45" s="67"/>
      <c r="BF45" s="16"/>
      <c r="BG45" s="16"/>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row>
    <row r="46" spans="1:237" customFormat="1">
      <c r="A46" s="14"/>
      <c r="B46" s="43"/>
      <c r="C46" s="44">
        <v>2019</v>
      </c>
      <c r="D46" s="29">
        <v>15</v>
      </c>
      <c r="E46" s="45"/>
      <c r="F46" s="29" t="s">
        <v>14</v>
      </c>
      <c r="G46" s="45"/>
      <c r="H46" s="29">
        <v>4</v>
      </c>
      <c r="I46" s="45"/>
      <c r="J46" s="68" t="s">
        <v>14</v>
      </c>
      <c r="K46" s="45"/>
      <c r="L46" s="29" t="s">
        <v>14</v>
      </c>
      <c r="M46" s="45"/>
      <c r="N46" s="29" t="s">
        <v>15</v>
      </c>
      <c r="O46" s="45"/>
      <c r="P46" s="29" t="s">
        <v>14</v>
      </c>
      <c r="Q46" s="45"/>
      <c r="R46" s="29" t="s">
        <v>14</v>
      </c>
      <c r="S46" s="45"/>
      <c r="T46" s="29" t="s">
        <v>14</v>
      </c>
      <c r="U46" s="45"/>
      <c r="V46" s="29" t="s">
        <v>14</v>
      </c>
      <c r="W46" s="45"/>
      <c r="X46" s="29" t="s">
        <v>14</v>
      </c>
      <c r="Y46" s="45"/>
      <c r="Z46" s="29" t="s">
        <v>14</v>
      </c>
      <c r="AA46" s="45"/>
      <c r="AB46" s="29" t="s">
        <v>14</v>
      </c>
      <c r="AC46" s="45"/>
      <c r="AD46" s="29" t="s">
        <v>14</v>
      </c>
      <c r="AE46" s="45"/>
      <c r="AF46" s="29" t="s">
        <v>14</v>
      </c>
      <c r="AG46" s="29"/>
      <c r="AH46" s="68" t="s">
        <v>14</v>
      </c>
      <c r="AI46" s="45"/>
      <c r="AJ46" s="29" t="s">
        <v>14</v>
      </c>
      <c r="AK46" s="45"/>
      <c r="AL46" s="29">
        <v>3505</v>
      </c>
      <c r="AM46" s="45"/>
      <c r="AN46" s="29" t="s">
        <v>14</v>
      </c>
      <c r="AO46" s="45"/>
      <c r="AP46" s="29" t="s">
        <v>14</v>
      </c>
      <c r="AQ46" s="29"/>
      <c r="AR46" s="68" t="s">
        <v>14</v>
      </c>
      <c r="AS46" s="45"/>
      <c r="AT46" s="29">
        <v>2753</v>
      </c>
      <c r="AU46" s="45"/>
      <c r="AV46" s="29" t="s">
        <v>14</v>
      </c>
      <c r="AW46" s="45"/>
      <c r="AX46" s="29" t="s">
        <v>14</v>
      </c>
      <c r="AY46" s="45"/>
      <c r="AZ46" s="29" t="s">
        <v>14</v>
      </c>
      <c r="BA46" s="45"/>
      <c r="BB46" s="29" t="s">
        <v>14</v>
      </c>
      <c r="BC46" s="45"/>
      <c r="BD46" s="29" t="s">
        <v>14</v>
      </c>
      <c r="BE46" s="67"/>
      <c r="BF46" s="16"/>
      <c r="BG46" s="16"/>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row>
    <row r="47" spans="1:237" customFormat="1">
      <c r="A47" s="14"/>
      <c r="B47" s="43"/>
      <c r="C47" s="44">
        <v>2020</v>
      </c>
      <c r="D47" s="29">
        <v>734</v>
      </c>
      <c r="E47" s="45"/>
      <c r="F47" s="29" t="s">
        <v>14</v>
      </c>
      <c r="G47" s="45"/>
      <c r="H47" s="29">
        <v>104</v>
      </c>
      <c r="I47" s="45"/>
      <c r="J47" s="68" t="s">
        <v>14</v>
      </c>
      <c r="K47" s="45"/>
      <c r="L47" s="29" t="s">
        <v>14</v>
      </c>
      <c r="M47" s="29"/>
      <c r="N47" s="29" t="s">
        <v>14</v>
      </c>
      <c r="O47" s="45"/>
      <c r="P47" s="29" t="s">
        <v>14</v>
      </c>
      <c r="Q47" s="45"/>
      <c r="R47" s="29" t="s">
        <v>14</v>
      </c>
      <c r="S47" s="45"/>
      <c r="T47" s="29" t="s">
        <v>14</v>
      </c>
      <c r="U47" s="45"/>
      <c r="V47" s="29" t="s">
        <v>14</v>
      </c>
      <c r="W47" s="45"/>
      <c r="X47" s="29" t="s">
        <v>14</v>
      </c>
      <c r="Y47" s="45"/>
      <c r="Z47" s="29" t="s">
        <v>14</v>
      </c>
      <c r="AA47" s="45"/>
      <c r="AB47" s="29" t="s">
        <v>14</v>
      </c>
      <c r="AC47" s="45"/>
      <c r="AD47" s="29" t="s">
        <v>14</v>
      </c>
      <c r="AE47" s="45"/>
      <c r="AF47" s="29" t="s">
        <v>14</v>
      </c>
      <c r="AG47" s="29"/>
      <c r="AH47" s="68" t="s">
        <v>14</v>
      </c>
      <c r="AI47" s="45"/>
      <c r="AJ47" s="29" t="s">
        <v>14</v>
      </c>
      <c r="AK47" s="45"/>
      <c r="AL47" s="29">
        <v>571</v>
      </c>
      <c r="AM47" s="45"/>
      <c r="AN47" s="29" t="s">
        <v>14</v>
      </c>
      <c r="AO47" s="45"/>
      <c r="AP47" s="29" t="s">
        <v>14</v>
      </c>
      <c r="AQ47" s="29"/>
      <c r="AR47" s="68" t="s">
        <v>14</v>
      </c>
      <c r="AS47" s="45"/>
      <c r="AT47" s="29">
        <v>11089</v>
      </c>
      <c r="AU47" s="45"/>
      <c r="AV47" s="29" t="s">
        <v>14</v>
      </c>
      <c r="AW47" s="45"/>
      <c r="AX47" s="29" t="s">
        <v>14</v>
      </c>
      <c r="AY47" s="45"/>
      <c r="AZ47" s="29" t="s">
        <v>14</v>
      </c>
      <c r="BA47" s="45"/>
      <c r="BB47" s="29" t="s">
        <v>14</v>
      </c>
      <c r="BC47" s="45"/>
      <c r="BD47" s="29" t="s">
        <v>14</v>
      </c>
      <c r="BE47" s="67"/>
      <c r="BF47" s="16"/>
      <c r="BG47" s="16"/>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row>
    <row r="48" spans="1:237" customFormat="1">
      <c r="A48" s="14"/>
      <c r="B48" s="43"/>
      <c r="C48" s="44">
        <v>2021</v>
      </c>
      <c r="D48" s="29" t="s">
        <v>15</v>
      </c>
      <c r="E48" s="29"/>
      <c r="F48" s="29" t="s">
        <v>14</v>
      </c>
      <c r="G48" s="29"/>
      <c r="H48" s="29">
        <v>7</v>
      </c>
      <c r="I48" s="29"/>
      <c r="J48" s="68" t="s">
        <v>14</v>
      </c>
      <c r="K48" s="29"/>
      <c r="L48" s="29" t="s">
        <v>14</v>
      </c>
      <c r="M48" s="73"/>
      <c r="N48" s="29" t="s">
        <v>14</v>
      </c>
      <c r="O48" s="29"/>
      <c r="P48" s="29" t="s">
        <v>14</v>
      </c>
      <c r="Q48" s="29"/>
      <c r="R48" s="29" t="s">
        <v>14</v>
      </c>
      <c r="S48" s="29"/>
      <c r="T48" s="29" t="s">
        <v>14</v>
      </c>
      <c r="U48" s="29"/>
      <c r="V48" s="29" t="s">
        <v>14</v>
      </c>
      <c r="W48" s="29"/>
      <c r="X48" s="29" t="s">
        <v>14</v>
      </c>
      <c r="Y48" s="29"/>
      <c r="Z48" s="29" t="s">
        <v>14</v>
      </c>
      <c r="AA48" s="29"/>
      <c r="AB48" s="29" t="s">
        <v>14</v>
      </c>
      <c r="AC48" s="29"/>
      <c r="AD48" s="29" t="s">
        <v>14</v>
      </c>
      <c r="AE48" s="29"/>
      <c r="AF48" s="29" t="s">
        <v>14</v>
      </c>
      <c r="AG48" s="29"/>
      <c r="AH48" s="68" t="s">
        <v>14</v>
      </c>
      <c r="AI48" s="29"/>
      <c r="AJ48" s="29">
        <v>45</v>
      </c>
      <c r="AK48" s="29"/>
      <c r="AL48" s="29" t="s">
        <v>14</v>
      </c>
      <c r="AM48" s="29"/>
      <c r="AN48" s="29" t="s">
        <v>14</v>
      </c>
      <c r="AO48" s="29"/>
      <c r="AP48" s="29" t="s">
        <v>14</v>
      </c>
      <c r="AQ48" s="29"/>
      <c r="AR48" s="68" t="s">
        <v>14</v>
      </c>
      <c r="AS48" s="29"/>
      <c r="AT48" s="29">
        <v>2576</v>
      </c>
      <c r="AU48" s="29"/>
      <c r="AV48" s="29" t="s">
        <v>14</v>
      </c>
      <c r="AW48" s="29"/>
      <c r="AX48" s="29" t="s">
        <v>14</v>
      </c>
      <c r="AY48" s="29"/>
      <c r="AZ48" s="29" t="s">
        <v>14</v>
      </c>
      <c r="BA48" s="29"/>
      <c r="BB48" s="29" t="s">
        <v>14</v>
      </c>
      <c r="BC48" s="29"/>
      <c r="BD48" s="29" t="s">
        <v>14</v>
      </c>
      <c r="BE48" s="67"/>
      <c r="BF48" s="16"/>
      <c r="BG48" s="16"/>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row>
    <row r="49" spans="1:237" s="2" customFormat="1">
      <c r="A49" s="14"/>
      <c r="B49" s="43"/>
      <c r="C49" s="48">
        <v>2022</v>
      </c>
      <c r="D49" s="29">
        <v>3</v>
      </c>
      <c r="E49" s="29"/>
      <c r="F49" s="29" t="s">
        <v>14</v>
      </c>
      <c r="G49" s="29"/>
      <c r="H49" s="29">
        <v>855</v>
      </c>
      <c r="I49" s="29"/>
      <c r="J49" s="29" t="s">
        <v>14</v>
      </c>
      <c r="K49" s="29"/>
      <c r="L49" s="29" t="s">
        <v>14</v>
      </c>
      <c r="M49" s="73"/>
      <c r="N49" s="29" t="s">
        <v>14</v>
      </c>
      <c r="O49" s="29"/>
      <c r="P49" s="29" t="s">
        <v>14</v>
      </c>
      <c r="Q49" s="29"/>
      <c r="R49" s="29" t="s">
        <v>14</v>
      </c>
      <c r="S49" s="29"/>
      <c r="T49" s="29" t="s">
        <v>14</v>
      </c>
      <c r="U49" s="29"/>
      <c r="V49" s="29" t="s">
        <v>14</v>
      </c>
      <c r="W49" s="29"/>
      <c r="X49" s="29" t="s">
        <v>14</v>
      </c>
      <c r="Y49" s="29"/>
      <c r="Z49" s="29" t="s">
        <v>14</v>
      </c>
      <c r="AA49" s="29"/>
      <c r="AB49" s="29" t="s">
        <v>14</v>
      </c>
      <c r="AC49" s="29"/>
      <c r="AD49" s="29" t="s">
        <v>14</v>
      </c>
      <c r="AE49" s="29"/>
      <c r="AF49" s="29" t="s">
        <v>14</v>
      </c>
      <c r="AG49" s="29"/>
      <c r="AH49" s="29" t="s">
        <v>14</v>
      </c>
      <c r="AI49" s="29"/>
      <c r="AJ49" s="29" t="s">
        <v>14</v>
      </c>
      <c r="AK49" s="29"/>
      <c r="AL49" s="29">
        <v>471</v>
      </c>
      <c r="AM49" s="29"/>
      <c r="AN49" s="29" t="s">
        <v>14</v>
      </c>
      <c r="AO49" s="29"/>
      <c r="AP49" s="29" t="s">
        <v>14</v>
      </c>
      <c r="AQ49" s="29"/>
      <c r="AR49" s="29" t="s">
        <v>14</v>
      </c>
      <c r="AS49" s="29"/>
      <c r="AT49" s="29">
        <v>237</v>
      </c>
      <c r="AU49" s="29"/>
      <c r="AV49" s="29" t="s">
        <v>14</v>
      </c>
      <c r="AW49" s="29"/>
      <c r="AX49" s="29" t="s">
        <v>14</v>
      </c>
      <c r="AY49" s="29"/>
      <c r="AZ49" s="29" t="s">
        <v>14</v>
      </c>
      <c r="BA49" s="29"/>
      <c r="BB49" s="29" t="s">
        <v>14</v>
      </c>
      <c r="BC49" s="29"/>
      <c r="BD49" s="29" t="s">
        <v>14</v>
      </c>
      <c r="BE49" s="67"/>
      <c r="BF49" s="16"/>
      <c r="BG49" s="16"/>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row>
    <row r="50" spans="1:237" s="3" customFormat="1">
      <c r="A50" s="25"/>
      <c r="B50" s="43" t="s">
        <v>28</v>
      </c>
      <c r="C50" s="44">
        <v>2018</v>
      </c>
      <c r="D50" s="29" t="s">
        <v>14</v>
      </c>
      <c r="E50" s="45"/>
      <c r="F50" s="29" t="s">
        <v>14</v>
      </c>
      <c r="G50" s="45"/>
      <c r="H50" s="29">
        <v>275</v>
      </c>
      <c r="I50" s="45"/>
      <c r="J50" s="68" t="s">
        <v>14</v>
      </c>
      <c r="K50" s="45"/>
      <c r="L50" s="29">
        <v>2</v>
      </c>
      <c r="M50" s="29"/>
      <c r="N50" s="29" t="s">
        <v>14</v>
      </c>
      <c r="O50" s="45"/>
      <c r="P50" s="29" t="s">
        <v>14</v>
      </c>
      <c r="Q50" s="45"/>
      <c r="R50" s="29" t="s">
        <v>14</v>
      </c>
      <c r="S50" s="45"/>
      <c r="T50" s="29" t="s">
        <v>14</v>
      </c>
      <c r="U50" s="45"/>
      <c r="V50" s="29">
        <v>594</v>
      </c>
      <c r="W50" s="45"/>
      <c r="X50" s="29" t="s">
        <v>14</v>
      </c>
      <c r="Y50" s="45"/>
      <c r="Z50" s="29" t="s">
        <v>14</v>
      </c>
      <c r="AA50" s="45"/>
      <c r="AB50" s="29" t="s">
        <v>14</v>
      </c>
      <c r="AC50" s="45"/>
      <c r="AD50" s="29" t="s">
        <v>14</v>
      </c>
      <c r="AE50" s="45"/>
      <c r="AF50" s="29">
        <v>7</v>
      </c>
      <c r="AG50" s="29"/>
      <c r="AH50" s="68" t="s">
        <v>14</v>
      </c>
      <c r="AI50" s="45"/>
      <c r="AJ50" s="29" t="s">
        <v>14</v>
      </c>
      <c r="AK50" s="45"/>
      <c r="AL50" s="29" t="s">
        <v>15</v>
      </c>
      <c r="AM50" s="45"/>
      <c r="AN50" s="29" t="s">
        <v>14</v>
      </c>
      <c r="AO50" s="45"/>
      <c r="AP50" s="29" t="s">
        <v>14</v>
      </c>
      <c r="AQ50" s="29"/>
      <c r="AR50" s="68" t="s">
        <v>14</v>
      </c>
      <c r="AS50" s="45"/>
      <c r="AT50" s="29" t="s">
        <v>15</v>
      </c>
      <c r="AU50" s="45"/>
      <c r="AV50" s="29" t="s">
        <v>14</v>
      </c>
      <c r="AW50" s="45"/>
      <c r="AX50" s="29" t="s">
        <v>14</v>
      </c>
      <c r="AY50" s="45"/>
      <c r="AZ50" s="29">
        <v>28</v>
      </c>
      <c r="BA50" s="45"/>
      <c r="BB50" s="29" t="s">
        <v>14</v>
      </c>
      <c r="BC50" s="45"/>
      <c r="BD50" s="29" t="s">
        <v>15</v>
      </c>
      <c r="BE50" s="67"/>
      <c r="BF50" s="16"/>
      <c r="BG50" s="16"/>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row>
    <row r="51" spans="1:237" s="3" customFormat="1">
      <c r="A51" s="25"/>
      <c r="B51" s="43"/>
      <c r="C51" s="44">
        <v>2019</v>
      </c>
      <c r="D51" s="29" t="s">
        <v>15</v>
      </c>
      <c r="E51" s="45"/>
      <c r="F51" s="29" t="s">
        <v>14</v>
      </c>
      <c r="G51" s="45"/>
      <c r="H51" s="29">
        <v>214</v>
      </c>
      <c r="I51" s="45"/>
      <c r="J51" s="68" t="s">
        <v>14</v>
      </c>
      <c r="K51" s="45"/>
      <c r="L51" s="29" t="s">
        <v>15</v>
      </c>
      <c r="M51" s="29"/>
      <c r="N51" s="29" t="s">
        <v>14</v>
      </c>
      <c r="O51" s="45"/>
      <c r="P51" s="29" t="s">
        <v>14</v>
      </c>
      <c r="Q51" s="45"/>
      <c r="R51" s="29" t="s">
        <v>14</v>
      </c>
      <c r="S51" s="45"/>
      <c r="T51" s="29" t="s">
        <v>14</v>
      </c>
      <c r="U51" s="45"/>
      <c r="V51" s="29">
        <v>9</v>
      </c>
      <c r="W51" s="45"/>
      <c r="X51" s="29" t="s">
        <v>14</v>
      </c>
      <c r="Y51" s="45"/>
      <c r="Z51" s="29" t="s">
        <v>14</v>
      </c>
      <c r="AA51" s="45"/>
      <c r="AB51" s="74">
        <v>2</v>
      </c>
      <c r="AC51" s="45"/>
      <c r="AD51" s="29" t="s">
        <v>14</v>
      </c>
      <c r="AE51" s="45"/>
      <c r="AF51" s="29">
        <v>1</v>
      </c>
      <c r="AG51" s="29"/>
      <c r="AH51" s="68" t="s">
        <v>14</v>
      </c>
      <c r="AI51" s="45"/>
      <c r="AJ51" s="29">
        <v>4</v>
      </c>
      <c r="AK51" s="45"/>
      <c r="AL51" s="29" t="s">
        <v>14</v>
      </c>
      <c r="AM51" s="45"/>
      <c r="AN51" s="74" t="s">
        <v>14</v>
      </c>
      <c r="AO51" s="45"/>
      <c r="AP51" s="29" t="s">
        <v>14</v>
      </c>
      <c r="AQ51" s="29"/>
      <c r="AR51" s="68" t="s">
        <v>14</v>
      </c>
      <c r="AS51" s="45"/>
      <c r="AT51" s="29" t="s">
        <v>15</v>
      </c>
      <c r="AU51" s="45"/>
      <c r="AV51" s="29" t="s">
        <v>14</v>
      </c>
      <c r="AW51" s="45"/>
      <c r="AX51" s="29" t="s">
        <v>14</v>
      </c>
      <c r="AY51" s="45"/>
      <c r="AZ51" s="29">
        <v>14</v>
      </c>
      <c r="BA51" s="45"/>
      <c r="BB51" s="29" t="s">
        <v>14</v>
      </c>
      <c r="BC51" s="45"/>
      <c r="BD51" s="29" t="s">
        <v>14</v>
      </c>
      <c r="BE51" s="67"/>
      <c r="BF51" s="16"/>
      <c r="BG51" s="16"/>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row>
    <row r="52" spans="1:237" s="3" customFormat="1">
      <c r="A52" s="25"/>
      <c r="B52" s="43"/>
      <c r="C52" s="44">
        <v>2020</v>
      </c>
      <c r="D52" s="29" t="s">
        <v>14</v>
      </c>
      <c r="E52" s="45"/>
      <c r="F52" s="29" t="s">
        <v>14</v>
      </c>
      <c r="G52" s="45"/>
      <c r="H52" s="29">
        <v>343</v>
      </c>
      <c r="I52" s="45"/>
      <c r="J52" s="68" t="s">
        <v>14</v>
      </c>
      <c r="K52" s="45"/>
      <c r="L52" s="29">
        <v>2</v>
      </c>
      <c r="M52" s="29"/>
      <c r="N52" s="29" t="s">
        <v>14</v>
      </c>
      <c r="O52" s="45"/>
      <c r="P52" s="29" t="s">
        <v>14</v>
      </c>
      <c r="Q52" s="45"/>
      <c r="R52" s="29" t="s">
        <v>14</v>
      </c>
      <c r="S52" s="45"/>
      <c r="T52" s="29" t="s">
        <v>14</v>
      </c>
      <c r="U52" s="45"/>
      <c r="V52" s="29">
        <v>50</v>
      </c>
      <c r="W52" s="45"/>
      <c r="X52" s="29" t="s">
        <v>14</v>
      </c>
      <c r="Y52" s="45"/>
      <c r="Z52" s="29" t="s">
        <v>14</v>
      </c>
      <c r="AA52" s="45"/>
      <c r="AB52" s="29" t="s">
        <v>14</v>
      </c>
      <c r="AC52" s="45"/>
      <c r="AD52" s="29" t="s">
        <v>14</v>
      </c>
      <c r="AE52" s="45"/>
      <c r="AF52" s="29">
        <v>4</v>
      </c>
      <c r="AG52" s="29"/>
      <c r="AH52" s="68" t="s">
        <v>14</v>
      </c>
      <c r="AI52" s="45"/>
      <c r="AJ52" s="29" t="s">
        <v>15</v>
      </c>
      <c r="AK52" s="45"/>
      <c r="AL52" s="29" t="s">
        <v>14</v>
      </c>
      <c r="AM52" s="45"/>
      <c r="AN52" s="29" t="s">
        <v>14</v>
      </c>
      <c r="AO52" s="45"/>
      <c r="AP52" s="29" t="s">
        <v>14</v>
      </c>
      <c r="AQ52" s="29"/>
      <c r="AR52" s="68" t="s">
        <v>14</v>
      </c>
      <c r="AS52" s="45"/>
      <c r="AT52" s="29">
        <v>2</v>
      </c>
      <c r="AU52" s="45"/>
      <c r="AV52" s="29" t="s">
        <v>14</v>
      </c>
      <c r="AW52" s="45"/>
      <c r="AX52" s="29" t="s">
        <v>14</v>
      </c>
      <c r="AY52" s="45"/>
      <c r="AZ52" s="29">
        <v>13</v>
      </c>
      <c r="BA52" s="45"/>
      <c r="BB52" s="29" t="s">
        <v>14</v>
      </c>
      <c r="BC52" s="45"/>
      <c r="BD52" s="29" t="s">
        <v>15</v>
      </c>
      <c r="BE52" s="67"/>
      <c r="BF52" s="16"/>
      <c r="BG52" s="16"/>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row>
    <row r="53" spans="1:237" customFormat="1">
      <c r="A53" s="14"/>
      <c r="B53" s="43"/>
      <c r="C53" s="44">
        <v>2021</v>
      </c>
      <c r="D53" s="29" t="s">
        <v>14</v>
      </c>
      <c r="E53" s="29"/>
      <c r="F53" s="29" t="s">
        <v>14</v>
      </c>
      <c r="G53" s="29"/>
      <c r="H53" s="29">
        <v>390</v>
      </c>
      <c r="I53" s="29"/>
      <c r="J53" s="68" t="s">
        <v>14</v>
      </c>
      <c r="K53" s="29"/>
      <c r="L53" s="29" t="s">
        <v>15</v>
      </c>
      <c r="M53" s="29"/>
      <c r="N53" s="29" t="s">
        <v>14</v>
      </c>
      <c r="O53" s="29"/>
      <c r="P53" s="29" t="s">
        <v>14</v>
      </c>
      <c r="Q53" s="29"/>
      <c r="R53" s="29" t="s">
        <v>14</v>
      </c>
      <c r="S53" s="29"/>
      <c r="T53" s="29" t="s">
        <v>14</v>
      </c>
      <c r="U53" s="29"/>
      <c r="V53" s="29">
        <v>1</v>
      </c>
      <c r="W53" s="29"/>
      <c r="X53" s="29" t="s">
        <v>14</v>
      </c>
      <c r="Y53" s="29"/>
      <c r="Z53" s="29" t="s">
        <v>15</v>
      </c>
      <c r="AA53" s="29"/>
      <c r="AB53" s="29" t="s">
        <v>14</v>
      </c>
      <c r="AC53" s="29"/>
      <c r="AD53" s="29" t="s">
        <v>14</v>
      </c>
      <c r="AE53" s="29"/>
      <c r="AF53" s="29" t="s">
        <v>14</v>
      </c>
      <c r="AG53" s="29"/>
      <c r="AH53" s="68" t="s">
        <v>14</v>
      </c>
      <c r="AI53" s="29"/>
      <c r="AJ53" s="29" t="s">
        <v>14</v>
      </c>
      <c r="AK53" s="29"/>
      <c r="AL53" s="29" t="s">
        <v>14</v>
      </c>
      <c r="AM53" s="29"/>
      <c r="AN53" s="29" t="s">
        <v>14</v>
      </c>
      <c r="AO53" s="29"/>
      <c r="AP53" s="29" t="s">
        <v>14</v>
      </c>
      <c r="AQ53" s="29"/>
      <c r="AR53" s="68" t="s">
        <v>14</v>
      </c>
      <c r="AS53" s="29"/>
      <c r="AT53" s="29">
        <v>4</v>
      </c>
      <c r="AU53" s="29"/>
      <c r="AV53" s="29" t="s">
        <v>14</v>
      </c>
      <c r="AW53" s="29"/>
      <c r="AX53" s="29" t="s">
        <v>14</v>
      </c>
      <c r="AY53" s="29"/>
      <c r="AZ53" s="29">
        <v>23</v>
      </c>
      <c r="BA53" s="29"/>
      <c r="BB53" s="29" t="s">
        <v>14</v>
      </c>
      <c r="BC53" s="29"/>
      <c r="BD53" s="29">
        <v>7</v>
      </c>
      <c r="BE53" s="67"/>
      <c r="BF53" s="16"/>
      <c r="BG53" s="16"/>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row>
    <row r="54" spans="1:237" s="2" customFormat="1">
      <c r="A54" s="14"/>
      <c r="B54" s="43"/>
      <c r="C54" s="48">
        <v>2022</v>
      </c>
      <c r="D54" s="29">
        <v>76</v>
      </c>
      <c r="E54" s="29"/>
      <c r="F54" s="29" t="s">
        <v>14</v>
      </c>
      <c r="G54" s="29"/>
      <c r="H54" s="29">
        <v>673</v>
      </c>
      <c r="I54" s="29"/>
      <c r="J54" s="29">
        <v>9.2200000000000006</v>
      </c>
      <c r="K54" s="29"/>
      <c r="L54" s="29" t="s">
        <v>15</v>
      </c>
      <c r="M54" s="29"/>
      <c r="N54" s="29" t="s">
        <v>14</v>
      </c>
      <c r="O54" s="29"/>
      <c r="P54" s="29" t="s">
        <v>14</v>
      </c>
      <c r="Q54" s="29"/>
      <c r="R54" s="29" t="s">
        <v>14</v>
      </c>
      <c r="S54" s="29"/>
      <c r="T54" s="29" t="s">
        <v>14</v>
      </c>
      <c r="U54" s="29"/>
      <c r="V54" s="29" t="s">
        <v>14</v>
      </c>
      <c r="W54" s="29"/>
      <c r="X54" s="29" t="s">
        <v>14</v>
      </c>
      <c r="Y54" s="29"/>
      <c r="Z54" s="29">
        <v>21</v>
      </c>
      <c r="AA54" s="29"/>
      <c r="AB54" s="29" t="s">
        <v>14</v>
      </c>
      <c r="AC54" s="29"/>
      <c r="AD54" s="29" t="s">
        <v>14</v>
      </c>
      <c r="AE54" s="29"/>
      <c r="AF54" s="29">
        <v>1</v>
      </c>
      <c r="AG54" s="29"/>
      <c r="AH54" s="29">
        <v>4.7</v>
      </c>
      <c r="AI54" s="29"/>
      <c r="AJ54" s="29" t="s">
        <v>14</v>
      </c>
      <c r="AK54" s="29"/>
      <c r="AL54" s="29" t="s">
        <v>14</v>
      </c>
      <c r="AM54" s="29"/>
      <c r="AN54" s="29" t="s">
        <v>14</v>
      </c>
      <c r="AO54" s="29"/>
      <c r="AP54" s="29" t="s">
        <v>14</v>
      </c>
      <c r="AQ54" s="29"/>
      <c r="AR54" s="29" t="s">
        <v>14</v>
      </c>
      <c r="AS54" s="29"/>
      <c r="AT54" s="29" t="s">
        <v>15</v>
      </c>
      <c r="AU54" s="29"/>
      <c r="AV54" s="29" t="s">
        <v>14</v>
      </c>
      <c r="AW54" s="29"/>
      <c r="AX54" s="29" t="s">
        <v>14</v>
      </c>
      <c r="AY54" s="29"/>
      <c r="AZ54" s="29">
        <v>6</v>
      </c>
      <c r="BA54" s="29"/>
      <c r="BB54" s="29" t="s">
        <v>14</v>
      </c>
      <c r="BC54" s="29"/>
      <c r="BD54" s="29" t="s">
        <v>14</v>
      </c>
      <c r="BE54" s="67"/>
      <c r="BF54" s="16"/>
      <c r="BG54" s="16"/>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row>
    <row r="55" spans="1:237" customFormat="1">
      <c r="A55" s="14"/>
      <c r="B55" s="31" t="s">
        <v>137</v>
      </c>
      <c r="C55" s="32">
        <v>2018</v>
      </c>
      <c r="D55" s="17">
        <f>SUM(D41,D45,D50)</f>
        <v>133</v>
      </c>
      <c r="E55" s="17"/>
      <c r="F55" s="17">
        <f>SUM(F41,F45,F50)</f>
        <v>0</v>
      </c>
      <c r="G55" s="17"/>
      <c r="H55" s="17">
        <f>SUM(H41,H45,H50)</f>
        <v>275</v>
      </c>
      <c r="I55" s="17"/>
      <c r="J55" s="17">
        <f>SUM(J41,J45,J50)</f>
        <v>0</v>
      </c>
      <c r="K55" s="17"/>
      <c r="L55" s="17">
        <f>SUM(L41,L45,L50)</f>
        <v>2</v>
      </c>
      <c r="M55" s="17"/>
      <c r="N55" s="17">
        <f>SUM(N41,N45,N50)</f>
        <v>0</v>
      </c>
      <c r="O55" s="17"/>
      <c r="P55" s="17">
        <f>SUM(P41,P45,P50)</f>
        <v>0</v>
      </c>
      <c r="Q55" s="17"/>
      <c r="R55" s="17">
        <f>SUM(R41,R45,R50)</f>
        <v>0</v>
      </c>
      <c r="S55" s="17"/>
      <c r="T55" s="17">
        <f>SUM(T41,T45,T50)</f>
        <v>0</v>
      </c>
      <c r="U55" s="17"/>
      <c r="V55" s="17">
        <f>SUM(V41,V45,V50)</f>
        <v>594</v>
      </c>
      <c r="W55" s="17"/>
      <c r="X55" s="17">
        <f>SUM(X41,X45,X50)</f>
        <v>0</v>
      </c>
      <c r="Y55" s="17"/>
      <c r="Z55" s="17">
        <f>SUM(Z41,Z45,Z50)</f>
        <v>0</v>
      </c>
      <c r="AA55" s="17"/>
      <c r="AB55" s="17">
        <f>SUM(AB41,AB45,AB50)</f>
        <v>0</v>
      </c>
      <c r="AC55" s="17"/>
      <c r="AD55" s="17">
        <f>SUM(AD41,AD45,AD50)</f>
        <v>0</v>
      </c>
      <c r="AE55" s="17"/>
      <c r="AF55" s="17">
        <f>SUM(AF41,AF45,AF50)</f>
        <v>7</v>
      </c>
      <c r="AG55" s="17"/>
      <c r="AH55" s="17">
        <f>SUM(AH41,AH45,AH50)</f>
        <v>0</v>
      </c>
      <c r="AI55" s="17"/>
      <c r="AJ55" s="17">
        <f>SUM(AJ41,AJ45,AJ50)</f>
        <v>0</v>
      </c>
      <c r="AK55" s="17"/>
      <c r="AL55" s="17">
        <f>SUM(AL41,AL45,AL50)</f>
        <v>1342</v>
      </c>
      <c r="AM55" s="17"/>
      <c r="AN55" s="17">
        <f>SUM(AN41,AN45,AN50)</f>
        <v>0</v>
      </c>
      <c r="AO55" s="17"/>
      <c r="AP55" s="17">
        <f>SUM(AP41,AP45,AP50)</f>
        <v>0</v>
      </c>
      <c r="AQ55" s="17"/>
      <c r="AR55" s="17">
        <f>SUM(AR41,AR45,AR50)</f>
        <v>0</v>
      </c>
      <c r="AS55" s="17"/>
      <c r="AT55" s="17">
        <f>SUM(AT41,AT45,AT50)</f>
        <v>19015</v>
      </c>
      <c r="AU55" s="17"/>
      <c r="AV55" s="17">
        <f>SUM(AV41,AV45,AV50)</f>
        <v>0</v>
      </c>
      <c r="AW55" s="17"/>
      <c r="AX55" s="17">
        <f>SUM(AX41,AX45,AX50)</f>
        <v>0</v>
      </c>
      <c r="AY55" s="17"/>
      <c r="AZ55" s="17">
        <f>SUM(AZ41,AZ45,AZ50)</f>
        <v>28</v>
      </c>
      <c r="BA55" s="17"/>
      <c r="BB55" s="17">
        <f>SUM(BB41,BB45,BB50)</f>
        <v>0</v>
      </c>
      <c r="BC55" s="17"/>
      <c r="BD55" s="17">
        <f>SUM(BD41,BD45,BD50)</f>
        <v>0</v>
      </c>
      <c r="BE55" s="16"/>
      <c r="BF55" s="16"/>
      <c r="BG55" s="16"/>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row>
    <row r="56" spans="1:237" customFormat="1">
      <c r="A56" s="14"/>
      <c r="B56" s="31" t="s">
        <v>137</v>
      </c>
      <c r="C56" s="32">
        <v>2019</v>
      </c>
      <c r="D56" s="17">
        <f>SUM(D42,D46,D51)</f>
        <v>15</v>
      </c>
      <c r="E56" s="17"/>
      <c r="F56" s="17">
        <f>SUM(F42,F46,F51)</f>
        <v>0</v>
      </c>
      <c r="G56" s="17"/>
      <c r="H56" s="17">
        <f>SUM(H42,H46,H51)</f>
        <v>218</v>
      </c>
      <c r="I56" s="17"/>
      <c r="J56" s="17">
        <f>SUM(J42,J46,J51)</f>
        <v>0</v>
      </c>
      <c r="K56" s="17"/>
      <c r="L56" s="17">
        <f>SUM(L42,L46,L51)</f>
        <v>750</v>
      </c>
      <c r="M56" s="17"/>
      <c r="N56" s="17">
        <f>SUM(N42,N46,N51)</f>
        <v>0</v>
      </c>
      <c r="O56" s="17"/>
      <c r="P56" s="17">
        <f>SUM(P42,P46,P51)</f>
        <v>0</v>
      </c>
      <c r="Q56" s="17"/>
      <c r="R56" s="17">
        <f>SUM(R42,R46,R51)</f>
        <v>0</v>
      </c>
      <c r="S56" s="17"/>
      <c r="T56" s="17">
        <f>SUM(T42,T46,T51)</f>
        <v>0</v>
      </c>
      <c r="U56" s="17"/>
      <c r="V56" s="17">
        <f>SUM(V42,V46,V51)</f>
        <v>9</v>
      </c>
      <c r="W56" s="17"/>
      <c r="X56" s="17">
        <f>SUM(X42,X46,X51)</f>
        <v>0</v>
      </c>
      <c r="Y56" s="17"/>
      <c r="Z56" s="17">
        <f>SUM(Z42,Z46,Z51)</f>
        <v>0</v>
      </c>
      <c r="AA56" s="17"/>
      <c r="AB56" s="17">
        <f>SUM(AB42,AB46,AB51)</f>
        <v>2</v>
      </c>
      <c r="AC56" s="17"/>
      <c r="AD56" s="17">
        <f>SUM(AD42,AD46,AD51)</f>
        <v>0</v>
      </c>
      <c r="AE56" s="17"/>
      <c r="AF56" s="17">
        <f>SUM(AF42,AF46,AF51)</f>
        <v>1</v>
      </c>
      <c r="AG56" s="17"/>
      <c r="AH56" s="17">
        <f>SUM(AH42,AH46,AH51)</f>
        <v>0</v>
      </c>
      <c r="AI56" s="17"/>
      <c r="AJ56" s="17">
        <f>SUM(AJ42,AJ46,AJ51)</f>
        <v>4</v>
      </c>
      <c r="AK56" s="17"/>
      <c r="AL56" s="17">
        <f>SUM(AL42,AL46,AL51)</f>
        <v>3505</v>
      </c>
      <c r="AM56" s="17"/>
      <c r="AN56" s="17">
        <f>SUM(AN42,AN46,AN51)</f>
        <v>0</v>
      </c>
      <c r="AO56" s="17"/>
      <c r="AP56" s="17">
        <f>SUM(AP42,AP46,AP51)</f>
        <v>0</v>
      </c>
      <c r="AQ56" s="17"/>
      <c r="AR56" s="17">
        <f>SUM(AR42,AR46,AR51)</f>
        <v>0</v>
      </c>
      <c r="AS56" s="17"/>
      <c r="AT56" s="17">
        <f>SUM(AT42,AT46,AT51)</f>
        <v>2753</v>
      </c>
      <c r="AU56" s="17"/>
      <c r="AV56" s="17">
        <f>SUM(AV42,AV46,AV51)</f>
        <v>7</v>
      </c>
      <c r="AW56" s="17"/>
      <c r="AX56" s="17">
        <f>SUM(AX42,AX46,AX51)</f>
        <v>0</v>
      </c>
      <c r="AY56" s="17"/>
      <c r="AZ56" s="17">
        <f>SUM(AZ42,AZ46,AZ51)</f>
        <v>14</v>
      </c>
      <c r="BA56" s="17"/>
      <c r="BB56" s="17">
        <f>SUM(BB42,BB46,BB51)</f>
        <v>0</v>
      </c>
      <c r="BC56" s="17"/>
      <c r="BD56" s="17">
        <f>SUM(BD42,BD46,BD51)</f>
        <v>0</v>
      </c>
      <c r="BE56" s="16"/>
      <c r="BF56" s="16"/>
      <c r="BG56" s="16"/>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row>
    <row r="57" spans="1:237" customFormat="1">
      <c r="A57" s="14"/>
      <c r="B57" s="31" t="s">
        <v>137</v>
      </c>
      <c r="C57" s="32">
        <v>2020</v>
      </c>
      <c r="D57" s="17">
        <f>SUM(D43,D47,D52)</f>
        <v>734</v>
      </c>
      <c r="E57" s="17"/>
      <c r="F57" s="17">
        <f>SUM(F43,F47,F52)</f>
        <v>1</v>
      </c>
      <c r="G57" s="17"/>
      <c r="H57" s="17">
        <f>SUM(H43,H47,H52)</f>
        <v>447</v>
      </c>
      <c r="I57" s="17"/>
      <c r="J57" s="17">
        <f>SUM(J43,J47,J52)</f>
        <v>0</v>
      </c>
      <c r="K57" s="17"/>
      <c r="L57" s="17">
        <f>SUM(L43,L47,L52)</f>
        <v>16</v>
      </c>
      <c r="M57" s="53"/>
      <c r="N57" s="17">
        <f>SUM(N43,N47,N52)</f>
        <v>0</v>
      </c>
      <c r="O57" s="17"/>
      <c r="P57" s="17">
        <f>SUM(P43,P47,P52)</f>
        <v>0</v>
      </c>
      <c r="Q57" s="17"/>
      <c r="R57" s="17">
        <f>SUM(R43,R47,R52)</f>
        <v>0</v>
      </c>
      <c r="S57" s="17"/>
      <c r="T57" s="17">
        <f>SUM(T43,T47,T52)</f>
        <v>0</v>
      </c>
      <c r="U57" s="17"/>
      <c r="V57" s="17">
        <f>SUM(V43,V47,V52)</f>
        <v>50</v>
      </c>
      <c r="W57" s="17"/>
      <c r="X57" s="17">
        <f>SUM(X43,X47,X52)</f>
        <v>0</v>
      </c>
      <c r="Y57" s="17"/>
      <c r="Z57" s="17">
        <f>SUM(Z43,Z47,Z52)</f>
        <v>0</v>
      </c>
      <c r="AA57" s="17"/>
      <c r="AB57" s="17">
        <f>SUM(AB43,AB47,AB52)</f>
        <v>0</v>
      </c>
      <c r="AC57" s="17"/>
      <c r="AD57" s="17">
        <f>SUM(AD43,AD47,AD52)</f>
        <v>0</v>
      </c>
      <c r="AE57" s="17"/>
      <c r="AF57" s="17">
        <f>SUM(AF43,AF47,AF52)</f>
        <v>4</v>
      </c>
      <c r="AG57" s="17"/>
      <c r="AH57" s="17">
        <f>SUM(AH43,AH47,AH52)</f>
        <v>0</v>
      </c>
      <c r="AI57" s="17"/>
      <c r="AJ57" s="17">
        <f>SUM(AJ43,AJ47,AJ52)</f>
        <v>0</v>
      </c>
      <c r="AK57" s="17"/>
      <c r="AL57" s="17">
        <f>SUM(AL43,AL47,AL52)</f>
        <v>571</v>
      </c>
      <c r="AM57" s="17"/>
      <c r="AN57" s="17">
        <f>SUM(AN43,AN47,AN52)</f>
        <v>0</v>
      </c>
      <c r="AO57" s="17"/>
      <c r="AP57" s="17">
        <f>SUM(AP43,AP47,AP52)</f>
        <v>0</v>
      </c>
      <c r="AQ57" s="17"/>
      <c r="AR57" s="17">
        <f>SUM(AR43,AR47,AR52)</f>
        <v>0</v>
      </c>
      <c r="AS57" s="17"/>
      <c r="AT57" s="17">
        <f>SUM(AT43,AT47,AT52)</f>
        <v>11091</v>
      </c>
      <c r="AU57" s="17"/>
      <c r="AV57" s="17">
        <f>SUM(AV43,AV47,AV52)</f>
        <v>0</v>
      </c>
      <c r="AW57" s="17"/>
      <c r="AX57" s="17">
        <f>SUM(AX43,AX47,AX52)</f>
        <v>0</v>
      </c>
      <c r="AY57" s="17"/>
      <c r="AZ57" s="17">
        <f>SUM(AZ43,AZ47,AZ52)</f>
        <v>13</v>
      </c>
      <c r="BA57" s="17"/>
      <c r="BB57" s="17">
        <f>SUM(BB43,BB47,BB52)</f>
        <v>0</v>
      </c>
      <c r="BC57" s="17"/>
      <c r="BD57" s="17">
        <f>SUM(BD43,BD47,BD52)</f>
        <v>1</v>
      </c>
      <c r="BE57" s="16"/>
      <c r="BF57" s="16"/>
      <c r="BG57" s="16"/>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row>
    <row r="58" spans="1:237" customFormat="1">
      <c r="A58" s="14"/>
      <c r="B58" s="31" t="s">
        <v>137</v>
      </c>
      <c r="C58" s="32">
        <v>2021</v>
      </c>
      <c r="D58" s="17">
        <f>SUM(D48,D53)</f>
        <v>0</v>
      </c>
      <c r="E58" s="17"/>
      <c r="F58" s="17">
        <f>SUM(F48,F53)</f>
        <v>0</v>
      </c>
      <c r="G58" s="17"/>
      <c r="H58" s="17">
        <f>SUM(H48,H53)</f>
        <v>397</v>
      </c>
      <c r="I58" s="17"/>
      <c r="J58" s="17">
        <f>SUM(J48,J53)</f>
        <v>0</v>
      </c>
      <c r="K58" s="17"/>
      <c r="L58" s="17">
        <f>SUM(L48,L53)</f>
        <v>0</v>
      </c>
      <c r="M58" s="17"/>
      <c r="N58" s="17">
        <f>SUM(N48,N53)</f>
        <v>0</v>
      </c>
      <c r="O58" s="17"/>
      <c r="P58" s="17">
        <f>SUM(P48,P53)</f>
        <v>0</v>
      </c>
      <c r="Q58" s="17"/>
      <c r="R58" s="17">
        <f>SUM(R48,R53)</f>
        <v>0</v>
      </c>
      <c r="S58" s="17"/>
      <c r="T58" s="17">
        <f>SUM(T48,T53)</f>
        <v>0</v>
      </c>
      <c r="U58" s="17"/>
      <c r="V58" s="17">
        <f>SUM(V48,V53)</f>
        <v>1</v>
      </c>
      <c r="W58" s="17"/>
      <c r="X58" s="17">
        <f>SUM(X48,X53)</f>
        <v>0</v>
      </c>
      <c r="Y58" s="17"/>
      <c r="Z58" s="17">
        <f>SUM(Z48,Z53)</f>
        <v>0</v>
      </c>
      <c r="AA58" s="17"/>
      <c r="AB58" s="17">
        <f>SUM(AB48,AB53)</f>
        <v>0</v>
      </c>
      <c r="AC58" s="17"/>
      <c r="AD58" s="17">
        <f>SUM(AD48,AD53)</f>
        <v>0</v>
      </c>
      <c r="AE58" s="17"/>
      <c r="AF58" s="17">
        <f>SUM(AF48,AF53)</f>
        <v>0</v>
      </c>
      <c r="AG58" s="17"/>
      <c r="AH58" s="17">
        <f>SUM(AH48,AH53)</f>
        <v>0</v>
      </c>
      <c r="AI58" s="17"/>
      <c r="AJ58" s="17">
        <f>SUM(AJ48,AJ53)</f>
        <v>45</v>
      </c>
      <c r="AK58" s="17"/>
      <c r="AL58" s="17">
        <f>SUM(AL48,AL53)</f>
        <v>0</v>
      </c>
      <c r="AM58" s="17"/>
      <c r="AN58" s="17">
        <f>SUM(AN48,AN53)</f>
        <v>0</v>
      </c>
      <c r="AO58" s="17"/>
      <c r="AP58" s="17">
        <f>SUM(AP48,AP53)</f>
        <v>0</v>
      </c>
      <c r="AQ58" s="17"/>
      <c r="AR58" s="17">
        <f>SUM(AR48,AR53)</f>
        <v>0</v>
      </c>
      <c r="AS58" s="17"/>
      <c r="AT58" s="17">
        <f>SUM(AT48,AT53)</f>
        <v>2580</v>
      </c>
      <c r="AU58" s="17"/>
      <c r="AV58" s="17">
        <f>SUM(AV48,AV53)</f>
        <v>0</v>
      </c>
      <c r="AW58" s="17"/>
      <c r="AX58" s="17">
        <f>SUM(AX48,AX53)</f>
        <v>0</v>
      </c>
      <c r="AY58" s="17"/>
      <c r="AZ58" s="17">
        <f>SUM(AZ48,AZ53)</f>
        <v>23</v>
      </c>
      <c r="BA58" s="17"/>
      <c r="BB58" s="17">
        <f>SUM(BB48,BB53)</f>
        <v>0</v>
      </c>
      <c r="BC58" s="17"/>
      <c r="BD58" s="17">
        <f>SUM(BD48,BD53)</f>
        <v>7</v>
      </c>
      <c r="BE58" s="16"/>
      <c r="BF58" s="16"/>
      <c r="BG58" s="16"/>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row>
    <row r="59" spans="1:237" s="13" customFormat="1" ht="13" thickBot="1">
      <c r="A59" s="14"/>
      <c r="B59" s="31" t="s">
        <v>137</v>
      </c>
      <c r="C59" s="32">
        <v>2022</v>
      </c>
      <c r="D59" s="17">
        <f>SUM(D44,D49,D54)</f>
        <v>79</v>
      </c>
      <c r="E59" s="17"/>
      <c r="F59" s="17">
        <f t="shared" ref="F59:BD59" si="4">SUM(F44,F49,F54)</f>
        <v>0</v>
      </c>
      <c r="G59" s="17"/>
      <c r="H59" s="17">
        <f t="shared" si="4"/>
        <v>1528</v>
      </c>
      <c r="I59" s="17"/>
      <c r="J59" s="17">
        <f t="shared" ref="J59" si="5">SUM(J44,J49,J54)</f>
        <v>9.2200000000000006</v>
      </c>
      <c r="K59" s="17"/>
      <c r="L59" s="17">
        <f t="shared" si="4"/>
        <v>0</v>
      </c>
      <c r="M59" s="17"/>
      <c r="N59" s="17">
        <f t="shared" si="4"/>
        <v>0</v>
      </c>
      <c r="O59" s="17"/>
      <c r="P59" s="17">
        <f t="shared" si="4"/>
        <v>0</v>
      </c>
      <c r="Q59" s="17"/>
      <c r="R59" s="17">
        <f t="shared" si="4"/>
        <v>0</v>
      </c>
      <c r="S59" s="17"/>
      <c r="T59" s="17">
        <f t="shared" si="4"/>
        <v>0</v>
      </c>
      <c r="U59" s="17"/>
      <c r="V59" s="17">
        <f t="shared" si="4"/>
        <v>0</v>
      </c>
      <c r="W59" s="17"/>
      <c r="X59" s="17">
        <f t="shared" si="4"/>
        <v>0</v>
      </c>
      <c r="Y59" s="17"/>
      <c r="Z59" s="17">
        <f t="shared" si="4"/>
        <v>21</v>
      </c>
      <c r="AA59" s="17"/>
      <c r="AB59" s="17">
        <f t="shared" si="4"/>
        <v>0</v>
      </c>
      <c r="AC59" s="17"/>
      <c r="AD59" s="17">
        <f t="shared" si="4"/>
        <v>0</v>
      </c>
      <c r="AE59" s="17"/>
      <c r="AF59" s="17">
        <f t="shared" si="4"/>
        <v>1</v>
      </c>
      <c r="AG59" s="17"/>
      <c r="AH59" s="17">
        <f t="shared" ref="AH59" si="6">SUM(AH44,AH49,AH54)</f>
        <v>4.7</v>
      </c>
      <c r="AI59" s="17"/>
      <c r="AJ59" s="17">
        <f t="shared" si="4"/>
        <v>0</v>
      </c>
      <c r="AK59" s="17"/>
      <c r="AL59" s="17">
        <f t="shared" si="4"/>
        <v>471</v>
      </c>
      <c r="AM59" s="17"/>
      <c r="AN59" s="17">
        <f t="shared" si="4"/>
        <v>0</v>
      </c>
      <c r="AO59" s="17"/>
      <c r="AP59" s="17">
        <f t="shared" si="4"/>
        <v>0</v>
      </c>
      <c r="AQ59" s="17"/>
      <c r="AR59" s="17">
        <f t="shared" ref="AR59" si="7">SUM(AR44,AR49,AR54)</f>
        <v>0</v>
      </c>
      <c r="AS59" s="17"/>
      <c r="AT59" s="17">
        <f t="shared" si="4"/>
        <v>237</v>
      </c>
      <c r="AU59" s="17"/>
      <c r="AV59" s="17">
        <f t="shared" si="4"/>
        <v>0</v>
      </c>
      <c r="AW59" s="17"/>
      <c r="AX59" s="17">
        <f t="shared" si="4"/>
        <v>0</v>
      </c>
      <c r="AY59" s="17"/>
      <c r="AZ59" s="17">
        <f t="shared" si="4"/>
        <v>6</v>
      </c>
      <c r="BA59" s="17"/>
      <c r="BB59" s="17">
        <f t="shared" si="4"/>
        <v>0</v>
      </c>
      <c r="BC59" s="17"/>
      <c r="BD59" s="17">
        <f t="shared" si="4"/>
        <v>0</v>
      </c>
      <c r="BE59" s="16"/>
      <c r="BF59" s="16"/>
      <c r="BG59" s="16"/>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row>
    <row r="60" spans="1:237" customFormat="1">
      <c r="A60" s="14"/>
      <c r="B60" s="62" t="s">
        <v>116</v>
      </c>
      <c r="C60" s="75"/>
      <c r="D60" s="76"/>
      <c r="E60" s="76"/>
      <c r="F60" s="76"/>
      <c r="G60" s="76"/>
      <c r="H60" s="76"/>
      <c r="I60" s="76"/>
      <c r="J60" s="76"/>
      <c r="K60" s="76"/>
      <c r="L60" s="76"/>
      <c r="M60" s="77"/>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67"/>
      <c r="BF60" s="16"/>
      <c r="BG60" s="16"/>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row>
    <row r="61" spans="1:237" customFormat="1">
      <c r="A61" s="14"/>
      <c r="B61" s="43" t="s">
        <v>29</v>
      </c>
      <c r="C61" s="44">
        <v>2018</v>
      </c>
      <c r="D61" s="29">
        <v>5</v>
      </c>
      <c r="E61" s="45"/>
      <c r="F61" s="29" t="s">
        <v>14</v>
      </c>
      <c r="G61" s="45"/>
      <c r="H61" s="29" t="s">
        <v>14</v>
      </c>
      <c r="I61" s="45"/>
      <c r="J61" s="29" t="s">
        <v>14</v>
      </c>
      <c r="K61" s="45"/>
      <c r="L61" s="29">
        <v>168</v>
      </c>
      <c r="M61" s="29"/>
      <c r="N61" s="29" t="s">
        <v>14</v>
      </c>
      <c r="O61" s="45"/>
      <c r="P61" s="29" t="s">
        <v>14</v>
      </c>
      <c r="Q61" s="45"/>
      <c r="R61" s="29" t="s">
        <v>14</v>
      </c>
      <c r="S61" s="45"/>
      <c r="T61" s="29" t="s">
        <v>14</v>
      </c>
      <c r="U61" s="45"/>
      <c r="V61" s="29" t="s">
        <v>14</v>
      </c>
      <c r="W61" s="45"/>
      <c r="X61" s="29" t="s">
        <v>14</v>
      </c>
      <c r="Y61" s="45"/>
      <c r="Z61" s="29" t="s">
        <v>14</v>
      </c>
      <c r="AA61" s="45"/>
      <c r="AB61" s="29" t="s">
        <v>14</v>
      </c>
      <c r="AC61" s="45"/>
      <c r="AD61" s="29" t="s">
        <v>14</v>
      </c>
      <c r="AE61" s="45"/>
      <c r="AF61" s="29" t="s">
        <v>14</v>
      </c>
      <c r="AG61" s="29"/>
      <c r="AH61" s="29" t="s">
        <v>14</v>
      </c>
      <c r="AI61" s="45"/>
      <c r="AJ61" s="29" t="s">
        <v>14</v>
      </c>
      <c r="AK61" s="45"/>
      <c r="AL61" s="29" t="s">
        <v>14</v>
      </c>
      <c r="AM61" s="45"/>
      <c r="AN61" s="29" t="s">
        <v>14</v>
      </c>
      <c r="AO61" s="45"/>
      <c r="AP61" s="29" t="s">
        <v>14</v>
      </c>
      <c r="AQ61" s="29"/>
      <c r="AR61" s="29" t="s">
        <v>14</v>
      </c>
      <c r="AS61" s="45"/>
      <c r="AT61" s="29" t="s">
        <v>14</v>
      </c>
      <c r="AU61" s="45"/>
      <c r="AV61" s="29" t="s">
        <v>14</v>
      </c>
      <c r="AW61" s="45"/>
      <c r="AX61" s="29">
        <v>7</v>
      </c>
      <c r="AY61" s="45"/>
      <c r="AZ61" s="29" t="s">
        <v>14</v>
      </c>
      <c r="BA61" s="45"/>
      <c r="BB61" s="29" t="s">
        <v>14</v>
      </c>
      <c r="BC61" s="45"/>
      <c r="BD61" s="29" t="s">
        <v>14</v>
      </c>
      <c r="BE61" s="67"/>
      <c r="BF61" s="16"/>
      <c r="BG61" s="16"/>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row>
    <row r="62" spans="1:237" customFormat="1">
      <c r="A62" s="14"/>
      <c r="B62" s="43"/>
      <c r="C62" s="44">
        <v>2019</v>
      </c>
      <c r="D62" s="29" t="s">
        <v>14</v>
      </c>
      <c r="E62" s="45"/>
      <c r="F62" s="29" t="s">
        <v>14</v>
      </c>
      <c r="G62" s="45"/>
      <c r="H62" s="29" t="s">
        <v>14</v>
      </c>
      <c r="I62" s="45"/>
      <c r="J62" s="29" t="s">
        <v>14</v>
      </c>
      <c r="K62" s="45"/>
      <c r="L62" s="29" t="s">
        <v>15</v>
      </c>
      <c r="M62" s="29"/>
      <c r="N62" s="29" t="s">
        <v>14</v>
      </c>
      <c r="O62" s="45"/>
      <c r="P62" s="29" t="s">
        <v>14</v>
      </c>
      <c r="Q62" s="45"/>
      <c r="R62" s="29" t="s">
        <v>14</v>
      </c>
      <c r="S62" s="45"/>
      <c r="T62" s="29" t="s">
        <v>14</v>
      </c>
      <c r="U62" s="45"/>
      <c r="V62" s="29" t="s">
        <v>14</v>
      </c>
      <c r="W62" s="45"/>
      <c r="X62" s="29" t="s">
        <v>14</v>
      </c>
      <c r="Y62" s="45"/>
      <c r="Z62" s="29" t="s">
        <v>14</v>
      </c>
      <c r="AA62" s="45"/>
      <c r="AB62" s="29" t="s">
        <v>14</v>
      </c>
      <c r="AC62" s="45"/>
      <c r="AD62" s="29" t="s">
        <v>14</v>
      </c>
      <c r="AE62" s="45"/>
      <c r="AF62" s="29" t="s">
        <v>14</v>
      </c>
      <c r="AG62" s="29"/>
      <c r="AH62" s="29" t="s">
        <v>14</v>
      </c>
      <c r="AI62" s="45"/>
      <c r="AJ62" s="29" t="s">
        <v>14</v>
      </c>
      <c r="AK62" s="45"/>
      <c r="AL62" s="29" t="s">
        <v>14</v>
      </c>
      <c r="AM62" s="45"/>
      <c r="AN62" s="29" t="s">
        <v>14</v>
      </c>
      <c r="AO62" s="45"/>
      <c r="AP62" s="29" t="s">
        <v>14</v>
      </c>
      <c r="AQ62" s="29"/>
      <c r="AR62" s="29" t="s">
        <v>14</v>
      </c>
      <c r="AS62" s="45"/>
      <c r="AT62" s="29" t="s">
        <v>14</v>
      </c>
      <c r="AU62" s="45"/>
      <c r="AV62" s="29" t="s">
        <v>14</v>
      </c>
      <c r="AW62" s="45"/>
      <c r="AX62" s="29" t="s">
        <v>15</v>
      </c>
      <c r="AY62" s="45"/>
      <c r="AZ62" s="29" t="s">
        <v>14</v>
      </c>
      <c r="BA62" s="45"/>
      <c r="BB62" s="29" t="s">
        <v>14</v>
      </c>
      <c r="BC62" s="45"/>
      <c r="BD62" s="29" t="s">
        <v>14</v>
      </c>
      <c r="BE62" s="67"/>
      <c r="BF62" s="16"/>
      <c r="BG62" s="16"/>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row>
    <row r="63" spans="1:237" customFormat="1">
      <c r="A63" s="14"/>
      <c r="B63" s="43"/>
      <c r="C63" s="44">
        <v>2020</v>
      </c>
      <c r="D63" s="29" t="s">
        <v>14</v>
      </c>
      <c r="E63" s="45"/>
      <c r="F63" s="29" t="s">
        <v>14</v>
      </c>
      <c r="G63" s="45"/>
      <c r="H63" s="29" t="s">
        <v>14</v>
      </c>
      <c r="I63" s="45"/>
      <c r="J63" s="29" t="s">
        <v>14</v>
      </c>
      <c r="K63" s="45"/>
      <c r="L63" s="29" t="s">
        <v>15</v>
      </c>
      <c r="M63" s="29"/>
      <c r="N63" s="29" t="s">
        <v>14</v>
      </c>
      <c r="O63" s="45"/>
      <c r="P63" s="29" t="s">
        <v>14</v>
      </c>
      <c r="Q63" s="45"/>
      <c r="R63" s="29" t="s">
        <v>14</v>
      </c>
      <c r="S63" s="45"/>
      <c r="T63" s="29" t="s">
        <v>14</v>
      </c>
      <c r="U63" s="45"/>
      <c r="V63" s="29" t="s">
        <v>14</v>
      </c>
      <c r="W63" s="45"/>
      <c r="X63" s="29" t="s">
        <v>14</v>
      </c>
      <c r="Y63" s="45"/>
      <c r="Z63" s="29" t="s">
        <v>14</v>
      </c>
      <c r="AA63" s="45"/>
      <c r="AB63" s="29" t="s">
        <v>14</v>
      </c>
      <c r="AC63" s="45"/>
      <c r="AD63" s="29" t="s">
        <v>14</v>
      </c>
      <c r="AE63" s="45"/>
      <c r="AF63" s="29" t="s">
        <v>14</v>
      </c>
      <c r="AG63" s="29"/>
      <c r="AH63" s="29" t="s">
        <v>14</v>
      </c>
      <c r="AI63" s="45"/>
      <c r="AJ63" s="29" t="s">
        <v>14</v>
      </c>
      <c r="AK63" s="45"/>
      <c r="AL63" s="29" t="s">
        <v>14</v>
      </c>
      <c r="AM63" s="45"/>
      <c r="AN63" s="29" t="s">
        <v>14</v>
      </c>
      <c r="AO63" s="45"/>
      <c r="AP63" s="29" t="s">
        <v>14</v>
      </c>
      <c r="AQ63" s="29"/>
      <c r="AR63" s="29" t="s">
        <v>14</v>
      </c>
      <c r="AS63" s="45"/>
      <c r="AT63" s="29" t="s">
        <v>14</v>
      </c>
      <c r="AU63" s="45"/>
      <c r="AV63" s="29" t="s">
        <v>14</v>
      </c>
      <c r="AW63" s="45"/>
      <c r="AX63" s="29" t="s">
        <v>14</v>
      </c>
      <c r="AY63" s="45"/>
      <c r="AZ63" s="29" t="s">
        <v>14</v>
      </c>
      <c r="BA63" s="45"/>
      <c r="BB63" s="29" t="s">
        <v>14</v>
      </c>
      <c r="BC63" s="45"/>
      <c r="BD63" s="29" t="s">
        <v>14</v>
      </c>
      <c r="BE63" s="67"/>
      <c r="BF63" s="16"/>
      <c r="BG63" s="16"/>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row>
    <row r="64" spans="1:237" customFormat="1">
      <c r="A64" s="14"/>
      <c r="B64" s="43"/>
      <c r="C64" s="44">
        <v>2021</v>
      </c>
      <c r="D64" s="29" t="s">
        <v>14</v>
      </c>
      <c r="E64" s="29"/>
      <c r="F64" s="29" t="s">
        <v>14</v>
      </c>
      <c r="G64" s="29"/>
      <c r="H64" s="29" t="s">
        <v>14</v>
      </c>
      <c r="I64" s="29"/>
      <c r="J64" s="29" t="s">
        <v>14</v>
      </c>
      <c r="K64" s="29"/>
      <c r="L64" s="29" t="s">
        <v>15</v>
      </c>
      <c r="M64" s="29"/>
      <c r="N64" s="29" t="s">
        <v>14</v>
      </c>
      <c r="O64" s="29"/>
      <c r="P64" s="29" t="s">
        <v>14</v>
      </c>
      <c r="Q64" s="29"/>
      <c r="R64" s="29" t="s">
        <v>14</v>
      </c>
      <c r="S64" s="29"/>
      <c r="T64" s="29" t="s">
        <v>14</v>
      </c>
      <c r="U64" s="29"/>
      <c r="V64" s="29" t="s">
        <v>15</v>
      </c>
      <c r="W64" s="29"/>
      <c r="X64" s="29" t="s">
        <v>14</v>
      </c>
      <c r="Y64" s="29"/>
      <c r="Z64" s="29" t="s">
        <v>14</v>
      </c>
      <c r="AA64" s="29"/>
      <c r="AB64" s="29" t="s">
        <v>14</v>
      </c>
      <c r="AC64" s="29"/>
      <c r="AD64" s="29" t="s">
        <v>14</v>
      </c>
      <c r="AE64" s="29"/>
      <c r="AF64" s="29" t="s">
        <v>14</v>
      </c>
      <c r="AG64" s="29"/>
      <c r="AH64" s="29" t="s">
        <v>14</v>
      </c>
      <c r="AI64" s="29"/>
      <c r="AJ64" s="29" t="s">
        <v>14</v>
      </c>
      <c r="AK64" s="29"/>
      <c r="AL64" s="29" t="s">
        <v>14</v>
      </c>
      <c r="AM64" s="29"/>
      <c r="AN64" s="29" t="s">
        <v>14</v>
      </c>
      <c r="AO64" s="29"/>
      <c r="AP64" s="29" t="s">
        <v>14</v>
      </c>
      <c r="AQ64" s="29"/>
      <c r="AR64" s="29" t="s">
        <v>14</v>
      </c>
      <c r="AS64" s="29"/>
      <c r="AT64" s="29" t="s">
        <v>14</v>
      </c>
      <c r="AU64" s="29"/>
      <c r="AV64" s="29" t="s">
        <v>14</v>
      </c>
      <c r="AW64" s="29"/>
      <c r="AX64" s="29" t="s">
        <v>14</v>
      </c>
      <c r="AY64" s="29"/>
      <c r="AZ64" s="29" t="s">
        <v>14</v>
      </c>
      <c r="BA64" s="29"/>
      <c r="BB64" s="29" t="s">
        <v>14</v>
      </c>
      <c r="BC64" s="29"/>
      <c r="BD64" s="29" t="s">
        <v>14</v>
      </c>
      <c r="BE64" s="67"/>
      <c r="BF64" s="16"/>
      <c r="BG64" s="16"/>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row>
    <row r="65" spans="1:237" s="2" customFormat="1">
      <c r="A65" s="14"/>
      <c r="B65" s="43"/>
      <c r="C65" s="48">
        <v>2022</v>
      </c>
      <c r="D65" s="29" t="s">
        <v>14</v>
      </c>
      <c r="E65" s="29"/>
      <c r="F65" s="29" t="s">
        <v>14</v>
      </c>
      <c r="G65" s="29"/>
      <c r="H65" s="29" t="s">
        <v>14</v>
      </c>
      <c r="I65" s="29"/>
      <c r="J65" s="29" t="s">
        <v>14</v>
      </c>
      <c r="K65" s="29"/>
      <c r="L65" s="29" t="s">
        <v>14</v>
      </c>
      <c r="M65" s="29"/>
      <c r="N65" s="29" t="s">
        <v>14</v>
      </c>
      <c r="O65" s="29"/>
      <c r="P65" s="29" t="s">
        <v>14</v>
      </c>
      <c r="Q65" s="29"/>
      <c r="R65" s="29" t="s">
        <v>14</v>
      </c>
      <c r="S65" s="29"/>
      <c r="T65" s="29" t="s">
        <v>14</v>
      </c>
      <c r="U65" s="29"/>
      <c r="V65" s="29" t="s">
        <v>14</v>
      </c>
      <c r="W65" s="29"/>
      <c r="X65" s="29" t="s">
        <v>14</v>
      </c>
      <c r="Y65" s="29"/>
      <c r="Z65" s="29" t="s">
        <v>14</v>
      </c>
      <c r="AA65" s="29"/>
      <c r="AB65" s="29" t="s">
        <v>14</v>
      </c>
      <c r="AC65" s="29"/>
      <c r="AD65" s="29" t="s">
        <v>14</v>
      </c>
      <c r="AE65" s="29"/>
      <c r="AF65" s="29" t="s">
        <v>14</v>
      </c>
      <c r="AG65" s="29"/>
      <c r="AH65" s="29" t="s">
        <v>14</v>
      </c>
      <c r="AI65" s="29"/>
      <c r="AJ65" s="29" t="s">
        <v>14</v>
      </c>
      <c r="AK65" s="29"/>
      <c r="AL65" s="29" t="s">
        <v>14</v>
      </c>
      <c r="AM65" s="29"/>
      <c r="AN65" s="29" t="s">
        <v>14</v>
      </c>
      <c r="AO65" s="29"/>
      <c r="AP65" s="29" t="s">
        <v>14</v>
      </c>
      <c r="AQ65" s="29"/>
      <c r="AR65" s="29" t="s">
        <v>14</v>
      </c>
      <c r="AS65" s="29"/>
      <c r="AT65" s="29" t="s">
        <v>14</v>
      </c>
      <c r="AU65" s="29"/>
      <c r="AV65" s="29" t="s">
        <v>14</v>
      </c>
      <c r="AW65" s="29"/>
      <c r="AX65" s="29" t="s">
        <v>14</v>
      </c>
      <c r="AY65" s="29"/>
      <c r="AZ65" s="29" t="s">
        <v>14</v>
      </c>
      <c r="BA65" s="29"/>
      <c r="BB65" s="29" t="s">
        <v>15</v>
      </c>
      <c r="BC65" s="29"/>
      <c r="BD65" s="29" t="s">
        <v>14</v>
      </c>
      <c r="BE65" s="67"/>
      <c r="BF65" s="16"/>
      <c r="BG65" s="16"/>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row>
    <row r="66" spans="1:237" customFormat="1" ht="18">
      <c r="A66" s="14"/>
      <c r="B66" s="43" t="s">
        <v>30</v>
      </c>
      <c r="C66" s="44">
        <v>2018</v>
      </c>
      <c r="D66" s="29" t="s">
        <v>14</v>
      </c>
      <c r="E66" s="45"/>
      <c r="F66" s="29" t="s">
        <v>14</v>
      </c>
      <c r="G66" s="45"/>
      <c r="H66" s="29" t="s">
        <v>14</v>
      </c>
      <c r="I66" s="45"/>
      <c r="J66" s="29" t="s">
        <v>14</v>
      </c>
      <c r="K66" s="45"/>
      <c r="L66" s="29" t="s">
        <v>14</v>
      </c>
      <c r="M66" s="29"/>
      <c r="N66" s="29" t="s">
        <v>14</v>
      </c>
      <c r="O66" s="45"/>
      <c r="P66" s="29" t="s">
        <v>14</v>
      </c>
      <c r="Q66" s="45"/>
      <c r="R66" s="29" t="s">
        <v>14</v>
      </c>
      <c r="S66" s="45"/>
      <c r="T66" s="29" t="s">
        <v>14</v>
      </c>
      <c r="U66" s="45"/>
      <c r="V66" s="29" t="s">
        <v>14</v>
      </c>
      <c r="W66" s="45"/>
      <c r="X66" s="29" t="s">
        <v>14</v>
      </c>
      <c r="Y66" s="45"/>
      <c r="Z66" s="29" t="s">
        <v>14</v>
      </c>
      <c r="AA66" s="45"/>
      <c r="AB66" s="29" t="s">
        <v>14</v>
      </c>
      <c r="AC66" s="45"/>
      <c r="AD66" s="29" t="s">
        <v>14</v>
      </c>
      <c r="AE66" s="45"/>
      <c r="AF66" s="29" t="s">
        <v>14</v>
      </c>
      <c r="AG66" s="29"/>
      <c r="AH66" s="29" t="s">
        <v>14</v>
      </c>
      <c r="AI66" s="45"/>
      <c r="AJ66" s="29" t="s">
        <v>14</v>
      </c>
      <c r="AK66" s="45"/>
      <c r="AL66" s="29" t="s">
        <v>14</v>
      </c>
      <c r="AM66" s="45"/>
      <c r="AN66" s="29" t="s">
        <v>14</v>
      </c>
      <c r="AO66" s="45"/>
      <c r="AP66" s="29" t="s">
        <v>14</v>
      </c>
      <c r="AQ66" s="29"/>
      <c r="AR66" s="29" t="s">
        <v>14</v>
      </c>
      <c r="AS66" s="45"/>
      <c r="AT66" s="29" t="s">
        <v>14</v>
      </c>
      <c r="AU66" s="45"/>
      <c r="AV66" s="29" t="s">
        <v>14</v>
      </c>
      <c r="AW66" s="45"/>
      <c r="AX66" s="29">
        <v>2642</v>
      </c>
      <c r="AY66" s="45"/>
      <c r="AZ66" s="29" t="s">
        <v>14</v>
      </c>
      <c r="BA66" s="45"/>
      <c r="BB66" s="29" t="s">
        <v>14</v>
      </c>
      <c r="BC66" s="45"/>
      <c r="BD66" s="29" t="s">
        <v>14</v>
      </c>
      <c r="BE66" s="67"/>
      <c r="BF66" s="16"/>
      <c r="BG66" s="16"/>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row>
    <row r="67" spans="1:237" customFormat="1">
      <c r="A67" s="14"/>
      <c r="B67" s="43"/>
      <c r="C67" s="44">
        <v>2020</v>
      </c>
      <c r="D67" s="29" t="s">
        <v>14</v>
      </c>
      <c r="E67" s="45"/>
      <c r="F67" s="29" t="s">
        <v>14</v>
      </c>
      <c r="G67" s="45"/>
      <c r="H67" s="29" t="s">
        <v>14</v>
      </c>
      <c r="I67" s="45"/>
      <c r="J67" s="29" t="s">
        <v>14</v>
      </c>
      <c r="K67" s="45"/>
      <c r="L67" s="29" t="s">
        <v>14</v>
      </c>
      <c r="M67" s="29"/>
      <c r="N67" s="29" t="s">
        <v>14</v>
      </c>
      <c r="O67" s="45"/>
      <c r="P67" s="29" t="s">
        <v>14</v>
      </c>
      <c r="Q67" s="45"/>
      <c r="R67" s="29" t="s">
        <v>14</v>
      </c>
      <c r="S67" s="45"/>
      <c r="T67" s="29" t="s">
        <v>14</v>
      </c>
      <c r="U67" s="45"/>
      <c r="V67" s="29" t="s">
        <v>14</v>
      </c>
      <c r="W67" s="45"/>
      <c r="X67" s="29" t="s">
        <v>14</v>
      </c>
      <c r="Y67" s="45"/>
      <c r="Z67" s="29" t="s">
        <v>14</v>
      </c>
      <c r="AA67" s="45"/>
      <c r="AB67" s="29" t="s">
        <v>14</v>
      </c>
      <c r="AC67" s="45"/>
      <c r="AD67" s="29" t="s">
        <v>14</v>
      </c>
      <c r="AE67" s="45"/>
      <c r="AF67" s="29" t="s">
        <v>14</v>
      </c>
      <c r="AG67" s="29"/>
      <c r="AH67" s="29" t="s">
        <v>14</v>
      </c>
      <c r="AI67" s="45"/>
      <c r="AJ67" s="29" t="s">
        <v>14</v>
      </c>
      <c r="AK67" s="45"/>
      <c r="AL67" s="29" t="s">
        <v>14</v>
      </c>
      <c r="AM67" s="45"/>
      <c r="AN67" s="29" t="s">
        <v>14</v>
      </c>
      <c r="AO67" s="45"/>
      <c r="AP67" s="29" t="s">
        <v>14</v>
      </c>
      <c r="AQ67" s="29"/>
      <c r="AR67" s="29" t="s">
        <v>14</v>
      </c>
      <c r="AS67" s="45"/>
      <c r="AT67" s="29" t="s">
        <v>14</v>
      </c>
      <c r="AU67" s="45"/>
      <c r="AV67" s="29" t="s">
        <v>14</v>
      </c>
      <c r="AW67" s="45"/>
      <c r="AX67" s="29">
        <v>2081</v>
      </c>
      <c r="AY67" s="45"/>
      <c r="AZ67" s="29" t="s">
        <v>14</v>
      </c>
      <c r="BA67" s="45"/>
      <c r="BB67" s="29" t="s">
        <v>14</v>
      </c>
      <c r="BC67" s="45"/>
      <c r="BD67" s="29" t="s">
        <v>14</v>
      </c>
      <c r="BE67" s="67"/>
      <c r="BF67" s="16"/>
      <c r="BG67" s="16"/>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row>
    <row r="68" spans="1:237" s="2" customFormat="1">
      <c r="A68" s="14"/>
      <c r="B68" s="43"/>
      <c r="C68" s="48">
        <v>2022</v>
      </c>
      <c r="D68" s="29" t="s">
        <v>14</v>
      </c>
      <c r="E68" s="45"/>
      <c r="F68" s="29" t="s">
        <v>14</v>
      </c>
      <c r="G68" s="45"/>
      <c r="H68" s="29" t="s">
        <v>14</v>
      </c>
      <c r="I68" s="45"/>
      <c r="J68" s="29" t="s">
        <v>14</v>
      </c>
      <c r="K68" s="45"/>
      <c r="L68" s="29" t="s">
        <v>14</v>
      </c>
      <c r="M68" s="29"/>
      <c r="N68" s="29">
        <v>5</v>
      </c>
      <c r="O68" s="45"/>
      <c r="P68" s="29" t="s">
        <v>14</v>
      </c>
      <c r="Q68" s="45"/>
      <c r="R68" s="29" t="s">
        <v>14</v>
      </c>
      <c r="S68" s="45"/>
      <c r="T68" s="29" t="s">
        <v>14</v>
      </c>
      <c r="U68" s="45"/>
      <c r="V68" s="29" t="s">
        <v>14</v>
      </c>
      <c r="W68" s="45"/>
      <c r="X68" s="29" t="s">
        <v>14</v>
      </c>
      <c r="Y68" s="45"/>
      <c r="Z68" s="29" t="s">
        <v>14</v>
      </c>
      <c r="AA68" s="45"/>
      <c r="AB68" s="29" t="s">
        <v>14</v>
      </c>
      <c r="AC68" s="45"/>
      <c r="AD68" s="29" t="s">
        <v>14</v>
      </c>
      <c r="AE68" s="45"/>
      <c r="AF68" s="29" t="s">
        <v>14</v>
      </c>
      <c r="AG68" s="29"/>
      <c r="AH68" s="29" t="s">
        <v>14</v>
      </c>
      <c r="AI68" s="45"/>
      <c r="AJ68" s="29" t="s">
        <v>14</v>
      </c>
      <c r="AK68" s="45"/>
      <c r="AL68" s="29">
        <v>87</v>
      </c>
      <c r="AM68" s="45"/>
      <c r="AN68" s="29" t="s">
        <v>14</v>
      </c>
      <c r="AO68" s="45"/>
      <c r="AP68" s="29" t="s">
        <v>14</v>
      </c>
      <c r="AQ68" s="29"/>
      <c r="AR68" s="29" t="s">
        <v>14</v>
      </c>
      <c r="AS68" s="45"/>
      <c r="AT68" s="29" t="s">
        <v>14</v>
      </c>
      <c r="AU68" s="45"/>
      <c r="AV68" s="29" t="s">
        <v>14</v>
      </c>
      <c r="AW68" s="45"/>
      <c r="AX68" s="29">
        <v>2538</v>
      </c>
      <c r="AY68" s="45"/>
      <c r="AZ68" s="29" t="s">
        <v>14</v>
      </c>
      <c r="BA68" s="45"/>
      <c r="BB68" s="29">
        <v>11</v>
      </c>
      <c r="BC68" s="45"/>
      <c r="BD68" s="29" t="s">
        <v>14</v>
      </c>
      <c r="BE68" s="67"/>
      <c r="BF68" s="16"/>
      <c r="BG68" s="16"/>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row>
    <row r="69" spans="1:237" s="2" customFormat="1">
      <c r="A69" s="14"/>
      <c r="B69" s="43"/>
      <c r="C69" s="44">
        <v>2021</v>
      </c>
      <c r="D69" s="29" t="s">
        <v>14</v>
      </c>
      <c r="E69" s="29"/>
      <c r="F69" s="29" t="s">
        <v>14</v>
      </c>
      <c r="G69" s="29"/>
      <c r="H69" s="29" t="s">
        <v>14</v>
      </c>
      <c r="I69" s="29"/>
      <c r="J69" s="29" t="s">
        <v>14</v>
      </c>
      <c r="K69" s="29"/>
      <c r="L69" s="29" t="s">
        <v>14</v>
      </c>
      <c r="M69" s="45"/>
      <c r="N69" s="29" t="s">
        <v>14</v>
      </c>
      <c r="O69" s="29"/>
      <c r="P69" s="29" t="s">
        <v>14</v>
      </c>
      <c r="Q69" s="29"/>
      <c r="R69" s="29" t="s">
        <v>14</v>
      </c>
      <c r="S69" s="29"/>
      <c r="T69" s="29" t="s">
        <v>14</v>
      </c>
      <c r="U69" s="29"/>
      <c r="V69" s="29" t="s">
        <v>14</v>
      </c>
      <c r="W69" s="29"/>
      <c r="X69" s="29" t="s">
        <v>14</v>
      </c>
      <c r="Y69" s="29"/>
      <c r="Z69" s="29" t="s">
        <v>14</v>
      </c>
      <c r="AA69" s="29"/>
      <c r="AB69" s="29" t="s">
        <v>14</v>
      </c>
      <c r="AC69" s="29"/>
      <c r="AD69" s="29" t="s">
        <v>14</v>
      </c>
      <c r="AE69" s="29"/>
      <c r="AF69" s="29" t="s">
        <v>14</v>
      </c>
      <c r="AG69" s="29"/>
      <c r="AH69" s="29" t="s">
        <v>14</v>
      </c>
      <c r="AI69" s="29"/>
      <c r="AJ69" s="29" t="s">
        <v>14</v>
      </c>
      <c r="AK69" s="29"/>
      <c r="AL69" s="29" t="s">
        <v>14</v>
      </c>
      <c r="AM69" s="29"/>
      <c r="AN69" s="29" t="s">
        <v>14</v>
      </c>
      <c r="AO69" s="29"/>
      <c r="AP69" s="29" t="s">
        <v>14</v>
      </c>
      <c r="AQ69" s="29"/>
      <c r="AR69" s="29" t="s">
        <v>14</v>
      </c>
      <c r="AS69" s="29"/>
      <c r="AT69" s="29" t="s">
        <v>14</v>
      </c>
      <c r="AU69" s="29"/>
      <c r="AV69" s="29" t="s">
        <v>14</v>
      </c>
      <c r="AW69" s="29"/>
      <c r="AX69" s="29">
        <v>135</v>
      </c>
      <c r="AY69" s="29"/>
      <c r="AZ69" s="29" t="s">
        <v>14</v>
      </c>
      <c r="BA69" s="29"/>
      <c r="BB69" s="29" t="s">
        <v>14</v>
      </c>
      <c r="BC69" s="29"/>
      <c r="BD69" s="29" t="s">
        <v>14</v>
      </c>
      <c r="BE69" s="67"/>
      <c r="BF69" s="16"/>
      <c r="BG69" s="16"/>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row>
    <row r="70" spans="1:237" customFormat="1">
      <c r="A70" s="14"/>
      <c r="B70" s="43" t="s">
        <v>31</v>
      </c>
      <c r="C70" s="44">
        <v>2019</v>
      </c>
      <c r="D70" s="29" t="s">
        <v>14</v>
      </c>
      <c r="E70" s="45"/>
      <c r="F70" s="29" t="s">
        <v>14</v>
      </c>
      <c r="G70" s="45"/>
      <c r="H70" s="29" t="s">
        <v>14</v>
      </c>
      <c r="I70" s="45"/>
      <c r="J70" s="29" t="s">
        <v>14</v>
      </c>
      <c r="K70" s="45"/>
      <c r="L70" s="29" t="s">
        <v>14</v>
      </c>
      <c r="M70" s="78"/>
      <c r="N70" s="29" t="s">
        <v>14</v>
      </c>
      <c r="O70" s="45"/>
      <c r="P70" s="29" t="s">
        <v>14</v>
      </c>
      <c r="Q70" s="45"/>
      <c r="R70" s="29">
        <v>2975</v>
      </c>
      <c r="S70" s="45"/>
      <c r="T70" s="29" t="s">
        <v>14</v>
      </c>
      <c r="U70" s="45"/>
      <c r="V70" s="29" t="s">
        <v>14</v>
      </c>
      <c r="W70" s="45"/>
      <c r="X70" s="29" t="s">
        <v>14</v>
      </c>
      <c r="Y70" s="45"/>
      <c r="Z70" s="29" t="s">
        <v>14</v>
      </c>
      <c r="AA70" s="45"/>
      <c r="AB70" s="29" t="s">
        <v>14</v>
      </c>
      <c r="AC70" s="45"/>
      <c r="AD70" s="29">
        <v>6</v>
      </c>
      <c r="AE70" s="45"/>
      <c r="AF70" s="29" t="s">
        <v>14</v>
      </c>
      <c r="AG70" s="29"/>
      <c r="AH70" s="29" t="s">
        <v>14</v>
      </c>
      <c r="AI70" s="45"/>
      <c r="AJ70" s="29" t="s">
        <v>14</v>
      </c>
      <c r="AK70" s="45"/>
      <c r="AL70" s="29" t="s">
        <v>14</v>
      </c>
      <c r="AM70" s="45"/>
      <c r="AN70" s="29" t="s">
        <v>14</v>
      </c>
      <c r="AO70" s="45"/>
      <c r="AP70" s="29" t="s">
        <v>14</v>
      </c>
      <c r="AQ70" s="29"/>
      <c r="AR70" s="29" t="s">
        <v>14</v>
      </c>
      <c r="AS70" s="45"/>
      <c r="AT70" s="29" t="s">
        <v>14</v>
      </c>
      <c r="AU70" s="45"/>
      <c r="AV70" s="29" t="s">
        <v>14</v>
      </c>
      <c r="AW70" s="45"/>
      <c r="AX70" s="29">
        <v>1</v>
      </c>
      <c r="AY70" s="45"/>
      <c r="AZ70" s="29" t="s">
        <v>14</v>
      </c>
      <c r="BA70" s="45"/>
      <c r="BB70" s="29" t="s">
        <v>14</v>
      </c>
      <c r="BC70" s="45"/>
      <c r="BD70" s="29" t="s">
        <v>14</v>
      </c>
      <c r="BE70" s="67"/>
      <c r="BF70" s="16"/>
      <c r="BG70" s="16"/>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row>
    <row r="71" spans="1:237" customFormat="1">
      <c r="A71" s="14"/>
      <c r="B71" s="43" t="s">
        <v>32</v>
      </c>
      <c r="C71" s="44">
        <v>2018</v>
      </c>
      <c r="D71" s="29" t="s">
        <v>14</v>
      </c>
      <c r="E71" s="45"/>
      <c r="F71" s="29" t="s">
        <v>14</v>
      </c>
      <c r="G71" s="45"/>
      <c r="H71" s="29" t="s">
        <v>14</v>
      </c>
      <c r="I71" s="45"/>
      <c r="J71" s="29" t="s">
        <v>14</v>
      </c>
      <c r="K71" s="45"/>
      <c r="L71" s="29" t="s">
        <v>14</v>
      </c>
      <c r="M71" s="29"/>
      <c r="N71" s="29" t="s">
        <v>14</v>
      </c>
      <c r="O71" s="45"/>
      <c r="P71" s="29" t="s">
        <v>14</v>
      </c>
      <c r="Q71" s="45"/>
      <c r="R71" s="29">
        <v>3</v>
      </c>
      <c r="S71" s="45"/>
      <c r="T71" s="29" t="s">
        <v>14</v>
      </c>
      <c r="U71" s="45"/>
      <c r="V71" s="29" t="s">
        <v>14</v>
      </c>
      <c r="W71" s="45"/>
      <c r="X71" s="29" t="s">
        <v>14</v>
      </c>
      <c r="Y71" s="45"/>
      <c r="Z71" s="29" t="s">
        <v>14</v>
      </c>
      <c r="AA71" s="45"/>
      <c r="AB71" s="29" t="s">
        <v>14</v>
      </c>
      <c r="AC71" s="45"/>
      <c r="AD71" s="29" t="s">
        <v>14</v>
      </c>
      <c r="AE71" s="45"/>
      <c r="AF71" s="29" t="s">
        <v>14</v>
      </c>
      <c r="AG71" s="29"/>
      <c r="AH71" s="29" t="s">
        <v>14</v>
      </c>
      <c r="AI71" s="45"/>
      <c r="AJ71" s="29" t="s">
        <v>14</v>
      </c>
      <c r="AK71" s="45"/>
      <c r="AL71" s="29" t="s">
        <v>14</v>
      </c>
      <c r="AM71" s="45"/>
      <c r="AN71" s="29" t="s">
        <v>14</v>
      </c>
      <c r="AO71" s="45"/>
      <c r="AP71" s="29" t="s">
        <v>14</v>
      </c>
      <c r="AQ71" s="29"/>
      <c r="AR71" s="29" t="s">
        <v>14</v>
      </c>
      <c r="AS71" s="45"/>
      <c r="AT71" s="29" t="s">
        <v>14</v>
      </c>
      <c r="AU71" s="45"/>
      <c r="AV71" s="29" t="s">
        <v>14</v>
      </c>
      <c r="AW71" s="45"/>
      <c r="AX71" s="29">
        <v>2506</v>
      </c>
      <c r="AY71" s="45"/>
      <c r="AZ71" s="29" t="s">
        <v>14</v>
      </c>
      <c r="BA71" s="45"/>
      <c r="BB71" s="29" t="s">
        <v>15</v>
      </c>
      <c r="BC71" s="45"/>
      <c r="BD71" s="29" t="s">
        <v>14</v>
      </c>
      <c r="BE71" s="67"/>
      <c r="BF71" s="16"/>
      <c r="BG71" s="16"/>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row>
    <row r="72" spans="1:237" customFormat="1">
      <c r="A72" s="14"/>
      <c r="B72" s="43"/>
      <c r="C72" s="44">
        <v>2019</v>
      </c>
      <c r="D72" s="29" t="s">
        <v>14</v>
      </c>
      <c r="E72" s="45"/>
      <c r="F72" s="29" t="s">
        <v>14</v>
      </c>
      <c r="G72" s="45"/>
      <c r="H72" s="29" t="s">
        <v>14</v>
      </c>
      <c r="I72" s="45"/>
      <c r="J72" s="29" t="s">
        <v>14</v>
      </c>
      <c r="K72" s="45"/>
      <c r="L72" s="29">
        <v>11</v>
      </c>
      <c r="M72" s="29"/>
      <c r="N72" s="29" t="s">
        <v>14</v>
      </c>
      <c r="O72" s="45"/>
      <c r="P72" s="29" t="s">
        <v>14</v>
      </c>
      <c r="Q72" s="45"/>
      <c r="R72" s="29" t="s">
        <v>14</v>
      </c>
      <c r="S72" s="45"/>
      <c r="T72" s="29" t="s">
        <v>14</v>
      </c>
      <c r="U72" s="45"/>
      <c r="V72" s="29" t="s">
        <v>14</v>
      </c>
      <c r="W72" s="45"/>
      <c r="X72" s="29" t="s">
        <v>14</v>
      </c>
      <c r="Y72" s="45"/>
      <c r="Z72" s="29" t="s">
        <v>14</v>
      </c>
      <c r="AA72" s="45"/>
      <c r="AB72" s="29" t="s">
        <v>14</v>
      </c>
      <c r="AC72" s="45"/>
      <c r="AD72" s="29" t="s">
        <v>14</v>
      </c>
      <c r="AE72" s="45"/>
      <c r="AF72" s="29" t="s">
        <v>14</v>
      </c>
      <c r="AG72" s="29"/>
      <c r="AH72" s="29" t="s">
        <v>14</v>
      </c>
      <c r="AI72" s="45"/>
      <c r="AJ72" s="29" t="s">
        <v>14</v>
      </c>
      <c r="AK72" s="45"/>
      <c r="AL72" s="29" t="s">
        <v>14</v>
      </c>
      <c r="AM72" s="45"/>
      <c r="AN72" s="29" t="s">
        <v>14</v>
      </c>
      <c r="AO72" s="45"/>
      <c r="AP72" s="29" t="s">
        <v>14</v>
      </c>
      <c r="AQ72" s="29"/>
      <c r="AR72" s="29" t="s">
        <v>14</v>
      </c>
      <c r="AS72" s="45"/>
      <c r="AT72" s="29" t="s">
        <v>14</v>
      </c>
      <c r="AU72" s="45"/>
      <c r="AV72" s="29" t="s">
        <v>14</v>
      </c>
      <c r="AW72" s="45"/>
      <c r="AX72" s="29">
        <v>7750</v>
      </c>
      <c r="AY72" s="45"/>
      <c r="AZ72" s="29" t="s">
        <v>14</v>
      </c>
      <c r="BA72" s="45"/>
      <c r="BB72" s="29" t="s">
        <v>14</v>
      </c>
      <c r="BC72" s="45"/>
      <c r="BD72" s="29" t="s">
        <v>14</v>
      </c>
      <c r="BE72" s="67"/>
      <c r="BF72" s="16"/>
      <c r="BG72" s="16"/>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row>
    <row r="73" spans="1:237" customFormat="1">
      <c r="A73" s="14"/>
      <c r="B73" s="43"/>
      <c r="C73" s="44">
        <v>2020</v>
      </c>
      <c r="D73" s="29" t="s">
        <v>14</v>
      </c>
      <c r="E73" s="45"/>
      <c r="F73" s="29" t="s">
        <v>14</v>
      </c>
      <c r="G73" s="45"/>
      <c r="H73" s="29" t="s">
        <v>14</v>
      </c>
      <c r="I73" s="45"/>
      <c r="J73" s="29" t="s">
        <v>14</v>
      </c>
      <c r="K73" s="45"/>
      <c r="L73" s="29" t="s">
        <v>14</v>
      </c>
      <c r="M73" s="29"/>
      <c r="N73" s="29" t="s">
        <v>14</v>
      </c>
      <c r="O73" s="45"/>
      <c r="P73" s="29" t="s">
        <v>14</v>
      </c>
      <c r="Q73" s="45"/>
      <c r="R73" s="29" t="s">
        <v>14</v>
      </c>
      <c r="S73" s="45"/>
      <c r="T73" s="29" t="s">
        <v>14</v>
      </c>
      <c r="U73" s="45"/>
      <c r="V73" s="29" t="s">
        <v>14</v>
      </c>
      <c r="W73" s="45"/>
      <c r="X73" s="29" t="s">
        <v>14</v>
      </c>
      <c r="Y73" s="45"/>
      <c r="Z73" s="29" t="s">
        <v>14</v>
      </c>
      <c r="AA73" s="45"/>
      <c r="AB73" s="29" t="s">
        <v>14</v>
      </c>
      <c r="AC73" s="45"/>
      <c r="AD73" s="29" t="s">
        <v>14</v>
      </c>
      <c r="AE73" s="45"/>
      <c r="AF73" s="29" t="s">
        <v>14</v>
      </c>
      <c r="AG73" s="29"/>
      <c r="AH73" s="29" t="s">
        <v>14</v>
      </c>
      <c r="AI73" s="45"/>
      <c r="AJ73" s="29" t="s">
        <v>14</v>
      </c>
      <c r="AK73" s="45"/>
      <c r="AL73" s="29" t="s">
        <v>14</v>
      </c>
      <c r="AM73" s="45"/>
      <c r="AN73" s="29" t="s">
        <v>14</v>
      </c>
      <c r="AO73" s="45"/>
      <c r="AP73" s="29" t="s">
        <v>14</v>
      </c>
      <c r="AQ73" s="29"/>
      <c r="AR73" s="29" t="s">
        <v>14</v>
      </c>
      <c r="AS73" s="45"/>
      <c r="AT73" s="29" t="s">
        <v>14</v>
      </c>
      <c r="AU73" s="45"/>
      <c r="AV73" s="29" t="s">
        <v>14</v>
      </c>
      <c r="AW73" s="45"/>
      <c r="AX73" s="29">
        <v>7788</v>
      </c>
      <c r="AY73" s="45"/>
      <c r="AZ73" s="29" t="s">
        <v>14</v>
      </c>
      <c r="BA73" s="45"/>
      <c r="BB73" s="29" t="s">
        <v>14</v>
      </c>
      <c r="BC73" s="45"/>
      <c r="BD73" s="29" t="s">
        <v>14</v>
      </c>
      <c r="BE73" s="67"/>
      <c r="BF73" s="16"/>
      <c r="BG73" s="16"/>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row>
    <row r="74" spans="1:237" s="3" customFormat="1">
      <c r="A74" s="25"/>
      <c r="B74" s="43"/>
      <c r="C74" s="44">
        <v>2021</v>
      </c>
      <c r="D74" s="29" t="s">
        <v>14</v>
      </c>
      <c r="E74" s="29"/>
      <c r="F74" s="29" t="s">
        <v>14</v>
      </c>
      <c r="G74" s="29"/>
      <c r="H74" s="29" t="s">
        <v>14</v>
      </c>
      <c r="I74" s="29"/>
      <c r="J74" s="29" t="s">
        <v>14</v>
      </c>
      <c r="K74" s="29"/>
      <c r="L74" s="29" t="s">
        <v>15</v>
      </c>
      <c r="M74" s="29"/>
      <c r="N74" s="29" t="s">
        <v>14</v>
      </c>
      <c r="O74" s="29"/>
      <c r="P74" s="29" t="s">
        <v>14</v>
      </c>
      <c r="Q74" s="29"/>
      <c r="R74" s="29" t="s">
        <v>14</v>
      </c>
      <c r="S74" s="29"/>
      <c r="T74" s="29" t="s">
        <v>14</v>
      </c>
      <c r="U74" s="29"/>
      <c r="V74" s="29" t="s">
        <v>14</v>
      </c>
      <c r="W74" s="29"/>
      <c r="X74" s="29" t="s">
        <v>14</v>
      </c>
      <c r="Y74" s="29"/>
      <c r="Z74" s="29" t="s">
        <v>14</v>
      </c>
      <c r="AA74" s="29"/>
      <c r="AB74" s="29" t="s">
        <v>14</v>
      </c>
      <c r="AC74" s="29"/>
      <c r="AD74" s="29" t="s">
        <v>14</v>
      </c>
      <c r="AE74" s="29"/>
      <c r="AF74" s="29" t="s">
        <v>14</v>
      </c>
      <c r="AG74" s="29"/>
      <c r="AH74" s="29" t="s">
        <v>14</v>
      </c>
      <c r="AI74" s="29"/>
      <c r="AJ74" s="29" t="s">
        <v>14</v>
      </c>
      <c r="AK74" s="29"/>
      <c r="AL74" s="29" t="s">
        <v>14</v>
      </c>
      <c r="AM74" s="29"/>
      <c r="AN74" s="29" t="s">
        <v>14</v>
      </c>
      <c r="AO74" s="29"/>
      <c r="AP74" s="29" t="s">
        <v>14</v>
      </c>
      <c r="AQ74" s="29"/>
      <c r="AR74" s="29" t="s">
        <v>14</v>
      </c>
      <c r="AS74" s="29"/>
      <c r="AT74" s="29" t="s">
        <v>14</v>
      </c>
      <c r="AU74" s="29"/>
      <c r="AV74" s="29" t="s">
        <v>14</v>
      </c>
      <c r="AW74" s="29"/>
      <c r="AX74" s="29">
        <v>5865</v>
      </c>
      <c r="AY74" s="29"/>
      <c r="AZ74" s="29" t="s">
        <v>14</v>
      </c>
      <c r="BA74" s="29"/>
      <c r="BB74" s="29" t="s">
        <v>14</v>
      </c>
      <c r="BC74" s="29"/>
      <c r="BD74" s="29" t="s">
        <v>14</v>
      </c>
      <c r="BE74" s="67"/>
      <c r="BF74" s="16"/>
      <c r="BG74" s="16"/>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row>
    <row r="75" spans="1:237" s="15" customFormat="1">
      <c r="A75" s="25"/>
      <c r="B75" s="43"/>
      <c r="C75" s="48">
        <v>2022</v>
      </c>
      <c r="D75" s="29" t="s">
        <v>14</v>
      </c>
      <c r="E75" s="29"/>
      <c r="F75" s="29" t="s">
        <v>14</v>
      </c>
      <c r="G75" s="29"/>
      <c r="H75" s="29" t="s">
        <v>14</v>
      </c>
      <c r="I75" s="29"/>
      <c r="J75" s="29" t="s">
        <v>14</v>
      </c>
      <c r="K75" s="29"/>
      <c r="L75" s="29" t="s">
        <v>15</v>
      </c>
      <c r="M75" s="29"/>
      <c r="N75" s="29" t="s">
        <v>14</v>
      </c>
      <c r="O75" s="29"/>
      <c r="P75" s="29" t="s">
        <v>14</v>
      </c>
      <c r="Q75" s="29"/>
      <c r="R75" s="29" t="s">
        <v>14</v>
      </c>
      <c r="S75" s="29"/>
      <c r="T75" s="29" t="s">
        <v>14</v>
      </c>
      <c r="U75" s="29"/>
      <c r="V75" s="29" t="s">
        <v>14</v>
      </c>
      <c r="W75" s="29"/>
      <c r="X75" s="29" t="s">
        <v>14</v>
      </c>
      <c r="Y75" s="29"/>
      <c r="Z75" s="29" t="s">
        <v>14</v>
      </c>
      <c r="AA75" s="29"/>
      <c r="AB75" s="29" t="s">
        <v>14</v>
      </c>
      <c r="AC75" s="29"/>
      <c r="AD75" s="29" t="s">
        <v>14</v>
      </c>
      <c r="AE75" s="29"/>
      <c r="AF75" s="29" t="s">
        <v>14</v>
      </c>
      <c r="AG75" s="29"/>
      <c r="AH75" s="29" t="s">
        <v>14</v>
      </c>
      <c r="AI75" s="29"/>
      <c r="AJ75" s="29" t="s">
        <v>14</v>
      </c>
      <c r="AK75" s="29"/>
      <c r="AL75" s="29" t="s">
        <v>14</v>
      </c>
      <c r="AM75" s="29"/>
      <c r="AN75" s="29" t="s">
        <v>14</v>
      </c>
      <c r="AO75" s="29"/>
      <c r="AP75" s="29" t="s">
        <v>15</v>
      </c>
      <c r="AQ75" s="29"/>
      <c r="AR75" s="29" t="s">
        <v>14</v>
      </c>
      <c r="AS75" s="29"/>
      <c r="AT75" s="29" t="s">
        <v>14</v>
      </c>
      <c r="AU75" s="29"/>
      <c r="AV75" s="29" t="s">
        <v>14</v>
      </c>
      <c r="AW75" s="29"/>
      <c r="AX75" s="29">
        <v>300</v>
      </c>
      <c r="AY75" s="29"/>
      <c r="AZ75" s="29" t="s">
        <v>14</v>
      </c>
      <c r="BA75" s="29"/>
      <c r="BB75" s="29" t="s">
        <v>14</v>
      </c>
      <c r="BC75" s="29"/>
      <c r="BD75" s="29" t="s">
        <v>14</v>
      </c>
      <c r="BE75" s="67"/>
      <c r="BF75" s="16"/>
      <c r="BG75" s="16"/>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row>
    <row r="76" spans="1:237" customFormat="1">
      <c r="A76" s="14"/>
      <c r="B76" s="43" t="s">
        <v>33</v>
      </c>
      <c r="C76" s="44">
        <v>2018</v>
      </c>
      <c r="D76" s="29">
        <v>38</v>
      </c>
      <c r="E76" s="45"/>
      <c r="F76" s="29" t="s">
        <v>14</v>
      </c>
      <c r="G76" s="45"/>
      <c r="H76" s="29" t="s">
        <v>14</v>
      </c>
      <c r="I76" s="45"/>
      <c r="J76" s="29" t="s">
        <v>14</v>
      </c>
      <c r="K76" s="45"/>
      <c r="L76" s="29" t="s">
        <v>14</v>
      </c>
      <c r="M76" s="29"/>
      <c r="N76" s="29" t="s">
        <v>14</v>
      </c>
      <c r="O76" s="45"/>
      <c r="P76" s="29" t="s">
        <v>14</v>
      </c>
      <c r="Q76" s="45"/>
      <c r="R76" s="29" t="s">
        <v>14</v>
      </c>
      <c r="S76" s="45"/>
      <c r="T76" s="29" t="s">
        <v>14</v>
      </c>
      <c r="U76" s="45"/>
      <c r="V76" s="29" t="s">
        <v>14</v>
      </c>
      <c r="W76" s="45"/>
      <c r="X76" s="29" t="s">
        <v>14</v>
      </c>
      <c r="Y76" s="45"/>
      <c r="Z76" s="29" t="s">
        <v>14</v>
      </c>
      <c r="AA76" s="45"/>
      <c r="AB76" s="29" t="s">
        <v>14</v>
      </c>
      <c r="AC76" s="45"/>
      <c r="AD76" s="29" t="s">
        <v>14</v>
      </c>
      <c r="AE76" s="45"/>
      <c r="AF76" s="29" t="s">
        <v>14</v>
      </c>
      <c r="AG76" s="29"/>
      <c r="AH76" s="29" t="s">
        <v>14</v>
      </c>
      <c r="AI76" s="45"/>
      <c r="AJ76" s="29" t="s">
        <v>14</v>
      </c>
      <c r="AK76" s="45"/>
      <c r="AL76" s="29" t="s">
        <v>14</v>
      </c>
      <c r="AM76" s="45"/>
      <c r="AN76" s="29" t="s">
        <v>14</v>
      </c>
      <c r="AO76" s="45"/>
      <c r="AP76" s="29" t="s">
        <v>14</v>
      </c>
      <c r="AQ76" s="29"/>
      <c r="AR76" s="29" t="s">
        <v>14</v>
      </c>
      <c r="AS76" s="45"/>
      <c r="AT76" s="29" t="s">
        <v>14</v>
      </c>
      <c r="AU76" s="45"/>
      <c r="AV76" s="29" t="s">
        <v>14</v>
      </c>
      <c r="AW76" s="45"/>
      <c r="AX76" s="29">
        <v>70444</v>
      </c>
      <c r="AY76" s="45"/>
      <c r="AZ76" s="29" t="s">
        <v>14</v>
      </c>
      <c r="BA76" s="45"/>
      <c r="BB76" s="29" t="s">
        <v>14</v>
      </c>
      <c r="BC76" s="45"/>
      <c r="BD76" s="29" t="s">
        <v>14</v>
      </c>
      <c r="BE76" s="67"/>
      <c r="BF76" s="16"/>
      <c r="BG76" s="16"/>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row>
    <row r="77" spans="1:237" customFormat="1">
      <c r="A77" s="14"/>
      <c r="B77" s="43"/>
      <c r="C77" s="44">
        <v>2019</v>
      </c>
      <c r="D77" s="29" t="s">
        <v>14</v>
      </c>
      <c r="E77" s="45"/>
      <c r="F77" s="29" t="s">
        <v>14</v>
      </c>
      <c r="G77" s="45"/>
      <c r="H77" s="29" t="s">
        <v>14</v>
      </c>
      <c r="I77" s="45"/>
      <c r="J77" s="29" t="s">
        <v>14</v>
      </c>
      <c r="K77" s="45"/>
      <c r="L77" s="29" t="s">
        <v>14</v>
      </c>
      <c r="M77" s="29"/>
      <c r="N77" s="29" t="s">
        <v>14</v>
      </c>
      <c r="O77" s="45"/>
      <c r="P77" s="29" t="s">
        <v>14</v>
      </c>
      <c r="Q77" s="45"/>
      <c r="R77" s="29" t="s">
        <v>14</v>
      </c>
      <c r="S77" s="45"/>
      <c r="T77" s="29" t="s">
        <v>14</v>
      </c>
      <c r="U77" s="45"/>
      <c r="V77" s="29" t="s">
        <v>14</v>
      </c>
      <c r="W77" s="45"/>
      <c r="X77" s="29" t="s">
        <v>14</v>
      </c>
      <c r="Y77" s="45"/>
      <c r="Z77" s="29" t="s">
        <v>14</v>
      </c>
      <c r="AA77" s="45"/>
      <c r="AB77" s="29" t="s">
        <v>14</v>
      </c>
      <c r="AC77" s="45"/>
      <c r="AD77" s="29" t="s">
        <v>14</v>
      </c>
      <c r="AE77" s="45"/>
      <c r="AF77" s="29" t="s">
        <v>14</v>
      </c>
      <c r="AG77" s="29"/>
      <c r="AH77" s="29" t="s">
        <v>14</v>
      </c>
      <c r="AI77" s="45"/>
      <c r="AJ77" s="29" t="s">
        <v>14</v>
      </c>
      <c r="AK77" s="45"/>
      <c r="AL77" s="29" t="s">
        <v>14</v>
      </c>
      <c r="AM77" s="45"/>
      <c r="AN77" s="29" t="s">
        <v>14</v>
      </c>
      <c r="AO77" s="45"/>
      <c r="AP77" s="29" t="s">
        <v>14</v>
      </c>
      <c r="AQ77" s="29"/>
      <c r="AR77" s="29" t="s">
        <v>14</v>
      </c>
      <c r="AS77" s="45"/>
      <c r="AT77" s="29" t="s">
        <v>14</v>
      </c>
      <c r="AU77" s="45"/>
      <c r="AV77" s="29" t="s">
        <v>14</v>
      </c>
      <c r="AW77" s="45"/>
      <c r="AX77" s="29">
        <v>46626</v>
      </c>
      <c r="AY77" s="45"/>
      <c r="AZ77" s="29" t="s">
        <v>14</v>
      </c>
      <c r="BA77" s="45"/>
      <c r="BB77" s="29" t="s">
        <v>14</v>
      </c>
      <c r="BC77" s="45"/>
      <c r="BD77" s="29" t="s">
        <v>14</v>
      </c>
      <c r="BE77" s="67"/>
      <c r="BF77" s="16"/>
      <c r="BG77" s="16"/>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row>
    <row r="78" spans="1:237" customFormat="1">
      <c r="A78" s="14"/>
      <c r="B78" s="43"/>
      <c r="C78" s="44">
        <v>2020</v>
      </c>
      <c r="D78" s="29">
        <v>1893</v>
      </c>
      <c r="E78" s="45"/>
      <c r="F78" s="29" t="s">
        <v>14</v>
      </c>
      <c r="G78" s="45"/>
      <c r="H78" s="29" t="s">
        <v>14</v>
      </c>
      <c r="I78" s="45"/>
      <c r="J78" s="29" t="s">
        <v>14</v>
      </c>
      <c r="K78" s="45"/>
      <c r="L78" s="29" t="s">
        <v>14</v>
      </c>
      <c r="M78" s="45"/>
      <c r="N78" s="29" t="s">
        <v>14</v>
      </c>
      <c r="O78" s="45"/>
      <c r="P78" s="29" t="s">
        <v>14</v>
      </c>
      <c r="Q78" s="45"/>
      <c r="R78" s="29" t="s">
        <v>14</v>
      </c>
      <c r="S78" s="45"/>
      <c r="T78" s="29" t="s">
        <v>14</v>
      </c>
      <c r="U78" s="45"/>
      <c r="V78" s="29" t="s">
        <v>14</v>
      </c>
      <c r="W78" s="45"/>
      <c r="X78" s="29" t="s">
        <v>14</v>
      </c>
      <c r="Y78" s="45"/>
      <c r="Z78" s="29" t="s">
        <v>14</v>
      </c>
      <c r="AA78" s="45"/>
      <c r="AB78" s="29" t="s">
        <v>14</v>
      </c>
      <c r="AC78" s="45"/>
      <c r="AD78" s="29" t="s">
        <v>14</v>
      </c>
      <c r="AE78" s="45"/>
      <c r="AF78" s="29" t="s">
        <v>14</v>
      </c>
      <c r="AG78" s="29"/>
      <c r="AH78" s="29" t="s">
        <v>14</v>
      </c>
      <c r="AI78" s="45"/>
      <c r="AJ78" s="29" t="s">
        <v>14</v>
      </c>
      <c r="AK78" s="45"/>
      <c r="AL78" s="29" t="s">
        <v>14</v>
      </c>
      <c r="AM78" s="45"/>
      <c r="AN78" s="29" t="s">
        <v>14</v>
      </c>
      <c r="AO78" s="45"/>
      <c r="AP78" s="29" t="s">
        <v>14</v>
      </c>
      <c r="AQ78" s="29"/>
      <c r="AR78" s="29" t="s">
        <v>14</v>
      </c>
      <c r="AS78" s="45"/>
      <c r="AT78" s="29" t="s">
        <v>14</v>
      </c>
      <c r="AU78" s="45"/>
      <c r="AV78" s="29" t="s">
        <v>14</v>
      </c>
      <c r="AW78" s="45"/>
      <c r="AX78" s="29">
        <v>64597</v>
      </c>
      <c r="AY78" s="45"/>
      <c r="AZ78" s="29" t="s">
        <v>14</v>
      </c>
      <c r="BA78" s="45"/>
      <c r="BB78" s="29" t="s">
        <v>14</v>
      </c>
      <c r="BC78" s="45"/>
      <c r="BD78" s="29" t="s">
        <v>14</v>
      </c>
      <c r="BE78" s="67"/>
      <c r="BF78" s="16"/>
      <c r="BG78" s="16"/>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row>
    <row r="79" spans="1:237" customFormat="1">
      <c r="A79" s="14"/>
      <c r="B79" s="43"/>
      <c r="C79" s="44">
        <v>2021</v>
      </c>
      <c r="D79" s="29" t="s">
        <v>14</v>
      </c>
      <c r="E79" s="29"/>
      <c r="F79" s="29" t="s">
        <v>14</v>
      </c>
      <c r="G79" s="29"/>
      <c r="H79" s="29" t="s">
        <v>14</v>
      </c>
      <c r="I79" s="29"/>
      <c r="J79" s="29" t="s">
        <v>14</v>
      </c>
      <c r="K79" s="29"/>
      <c r="L79" s="29" t="s">
        <v>14</v>
      </c>
      <c r="M79" s="29"/>
      <c r="N79" s="29" t="s">
        <v>14</v>
      </c>
      <c r="O79" s="29"/>
      <c r="P79" s="29" t="s">
        <v>14</v>
      </c>
      <c r="Q79" s="29"/>
      <c r="R79" s="29" t="s">
        <v>14</v>
      </c>
      <c r="S79" s="29"/>
      <c r="T79" s="29" t="s">
        <v>14</v>
      </c>
      <c r="U79" s="29"/>
      <c r="V79" s="29" t="s">
        <v>14</v>
      </c>
      <c r="W79" s="29"/>
      <c r="X79" s="29" t="s">
        <v>14</v>
      </c>
      <c r="Y79" s="29"/>
      <c r="Z79" s="29" t="s">
        <v>14</v>
      </c>
      <c r="AA79" s="29"/>
      <c r="AB79" s="29" t="s">
        <v>14</v>
      </c>
      <c r="AC79" s="29"/>
      <c r="AD79" s="29" t="s">
        <v>14</v>
      </c>
      <c r="AE79" s="29"/>
      <c r="AF79" s="29" t="s">
        <v>14</v>
      </c>
      <c r="AG79" s="29"/>
      <c r="AH79" s="29" t="s">
        <v>14</v>
      </c>
      <c r="AI79" s="29"/>
      <c r="AJ79" s="29" t="s">
        <v>14</v>
      </c>
      <c r="AK79" s="29"/>
      <c r="AL79" s="29" t="s">
        <v>14</v>
      </c>
      <c r="AM79" s="29"/>
      <c r="AN79" s="29" t="s">
        <v>14</v>
      </c>
      <c r="AO79" s="29"/>
      <c r="AP79" s="29" t="s">
        <v>14</v>
      </c>
      <c r="AQ79" s="29"/>
      <c r="AR79" s="29" t="s">
        <v>14</v>
      </c>
      <c r="AS79" s="29"/>
      <c r="AT79" s="29" t="s">
        <v>14</v>
      </c>
      <c r="AU79" s="29"/>
      <c r="AV79" s="29" t="s">
        <v>14</v>
      </c>
      <c r="AW79" s="29"/>
      <c r="AX79" s="29">
        <v>135516</v>
      </c>
      <c r="AY79" s="29"/>
      <c r="AZ79" s="29" t="s">
        <v>14</v>
      </c>
      <c r="BA79" s="29"/>
      <c r="BB79" s="29" t="s">
        <v>14</v>
      </c>
      <c r="BC79" s="29"/>
      <c r="BD79" s="29" t="s">
        <v>14</v>
      </c>
      <c r="BE79" s="67"/>
      <c r="BF79" s="16"/>
      <c r="BG79" s="16"/>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row>
    <row r="80" spans="1:237" s="2" customFormat="1">
      <c r="A80" s="14"/>
      <c r="B80" s="43"/>
      <c r="C80" s="48">
        <v>2022</v>
      </c>
      <c r="D80" s="29">
        <v>4</v>
      </c>
      <c r="E80" s="29"/>
      <c r="F80" s="29" t="s">
        <v>14</v>
      </c>
      <c r="G80" s="29"/>
      <c r="H80" s="29" t="s">
        <v>14</v>
      </c>
      <c r="I80" s="29"/>
      <c r="J80" s="29" t="s">
        <v>14</v>
      </c>
      <c r="K80" s="29"/>
      <c r="L80" s="29" t="s">
        <v>14</v>
      </c>
      <c r="M80" s="29"/>
      <c r="N80" s="29" t="s">
        <v>14</v>
      </c>
      <c r="O80" s="29"/>
      <c r="P80" s="29" t="s">
        <v>14</v>
      </c>
      <c r="Q80" s="29"/>
      <c r="R80" s="29" t="s">
        <v>14</v>
      </c>
      <c r="S80" s="29"/>
      <c r="T80" s="29" t="s">
        <v>14</v>
      </c>
      <c r="U80" s="29"/>
      <c r="V80" s="29" t="s">
        <v>14</v>
      </c>
      <c r="W80" s="29"/>
      <c r="X80" s="29" t="s">
        <v>14</v>
      </c>
      <c r="Y80" s="29"/>
      <c r="Z80" s="29" t="s">
        <v>14</v>
      </c>
      <c r="AA80" s="29"/>
      <c r="AB80" s="29" t="s">
        <v>14</v>
      </c>
      <c r="AC80" s="29"/>
      <c r="AD80" s="29" t="s">
        <v>14</v>
      </c>
      <c r="AE80" s="29"/>
      <c r="AF80" s="29" t="s">
        <v>14</v>
      </c>
      <c r="AG80" s="29"/>
      <c r="AH80" s="29" t="s">
        <v>14</v>
      </c>
      <c r="AI80" s="29"/>
      <c r="AJ80" s="29" t="s">
        <v>14</v>
      </c>
      <c r="AK80" s="29"/>
      <c r="AL80" s="29" t="s">
        <v>14</v>
      </c>
      <c r="AM80" s="29"/>
      <c r="AN80" s="29" t="s">
        <v>14</v>
      </c>
      <c r="AO80" s="29"/>
      <c r="AP80" s="29" t="s">
        <v>14</v>
      </c>
      <c r="AQ80" s="29"/>
      <c r="AR80" s="29" t="s">
        <v>14</v>
      </c>
      <c r="AS80" s="29"/>
      <c r="AT80" s="29" t="s">
        <v>14</v>
      </c>
      <c r="AU80" s="29"/>
      <c r="AV80" s="29" t="s">
        <v>14</v>
      </c>
      <c r="AW80" s="29"/>
      <c r="AX80" s="29">
        <v>117236</v>
      </c>
      <c r="AY80" s="29"/>
      <c r="AZ80" s="29" t="s">
        <v>14</v>
      </c>
      <c r="BA80" s="29"/>
      <c r="BB80" s="29" t="s">
        <v>14</v>
      </c>
      <c r="BC80" s="29"/>
      <c r="BD80" s="29" t="s">
        <v>14</v>
      </c>
      <c r="BE80" s="67"/>
      <c r="BF80" s="16"/>
      <c r="BG80" s="16"/>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row>
    <row r="81" spans="1:237" customFormat="1">
      <c r="A81" s="14"/>
      <c r="B81" s="43" t="s">
        <v>34</v>
      </c>
      <c r="C81" s="44">
        <v>2018</v>
      </c>
      <c r="D81" s="29" t="s">
        <v>14</v>
      </c>
      <c r="E81" s="45"/>
      <c r="F81" s="29" t="s">
        <v>14</v>
      </c>
      <c r="G81" s="45"/>
      <c r="H81" s="29" t="s">
        <v>14</v>
      </c>
      <c r="I81" s="45"/>
      <c r="J81" s="29" t="s">
        <v>14</v>
      </c>
      <c r="K81" s="45"/>
      <c r="L81" s="29" t="s">
        <v>14</v>
      </c>
      <c r="M81" s="29"/>
      <c r="N81" s="29" t="s">
        <v>14</v>
      </c>
      <c r="O81" s="45"/>
      <c r="P81" s="29" t="s">
        <v>14</v>
      </c>
      <c r="Q81" s="45"/>
      <c r="R81" s="29" t="s">
        <v>14</v>
      </c>
      <c r="S81" s="45"/>
      <c r="T81" s="29" t="s">
        <v>14</v>
      </c>
      <c r="U81" s="45"/>
      <c r="V81" s="29" t="s">
        <v>14</v>
      </c>
      <c r="W81" s="45"/>
      <c r="X81" s="29" t="s">
        <v>14</v>
      </c>
      <c r="Y81" s="45"/>
      <c r="Z81" s="29" t="s">
        <v>14</v>
      </c>
      <c r="AA81" s="45"/>
      <c r="AB81" s="29" t="s">
        <v>14</v>
      </c>
      <c r="AC81" s="45"/>
      <c r="AD81" s="29" t="s">
        <v>14</v>
      </c>
      <c r="AE81" s="45"/>
      <c r="AF81" s="29" t="s">
        <v>14</v>
      </c>
      <c r="AG81" s="29"/>
      <c r="AH81" s="29" t="s">
        <v>14</v>
      </c>
      <c r="AI81" s="45"/>
      <c r="AJ81" s="29" t="s">
        <v>14</v>
      </c>
      <c r="AK81" s="45"/>
      <c r="AL81" s="29" t="s">
        <v>14</v>
      </c>
      <c r="AM81" s="45"/>
      <c r="AN81" s="29" t="s">
        <v>14</v>
      </c>
      <c r="AO81" s="45"/>
      <c r="AP81" s="29" t="s">
        <v>14</v>
      </c>
      <c r="AQ81" s="29"/>
      <c r="AR81" s="29" t="s">
        <v>14</v>
      </c>
      <c r="AS81" s="45"/>
      <c r="AT81" s="29" t="s">
        <v>14</v>
      </c>
      <c r="AU81" s="45"/>
      <c r="AV81" s="29" t="s">
        <v>14</v>
      </c>
      <c r="AW81" s="45"/>
      <c r="AX81" s="29">
        <v>2</v>
      </c>
      <c r="AY81" s="45"/>
      <c r="AZ81" s="29" t="s">
        <v>14</v>
      </c>
      <c r="BA81" s="45"/>
      <c r="BB81" s="29" t="s">
        <v>14</v>
      </c>
      <c r="BC81" s="45"/>
      <c r="BD81" s="29" t="s">
        <v>14</v>
      </c>
      <c r="BE81" s="67"/>
      <c r="BF81" s="16"/>
      <c r="BG81" s="16"/>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row>
    <row r="82" spans="1:237" customFormat="1">
      <c r="A82" s="14"/>
      <c r="B82" s="43"/>
      <c r="C82" s="44">
        <v>2019</v>
      </c>
      <c r="D82" s="29" t="s">
        <v>14</v>
      </c>
      <c r="E82" s="45"/>
      <c r="F82" s="29" t="s">
        <v>14</v>
      </c>
      <c r="G82" s="45"/>
      <c r="H82" s="29" t="s">
        <v>14</v>
      </c>
      <c r="I82" s="45"/>
      <c r="J82" s="29" t="s">
        <v>14</v>
      </c>
      <c r="K82" s="45"/>
      <c r="L82" s="29" t="s">
        <v>14</v>
      </c>
      <c r="M82" s="29"/>
      <c r="N82" s="29" t="s">
        <v>14</v>
      </c>
      <c r="O82" s="45"/>
      <c r="P82" s="29" t="s">
        <v>14</v>
      </c>
      <c r="Q82" s="45"/>
      <c r="R82" s="29" t="s">
        <v>14</v>
      </c>
      <c r="S82" s="45"/>
      <c r="T82" s="29" t="s">
        <v>14</v>
      </c>
      <c r="U82" s="45"/>
      <c r="V82" s="29" t="s">
        <v>14</v>
      </c>
      <c r="W82" s="45"/>
      <c r="X82" s="29" t="s">
        <v>14</v>
      </c>
      <c r="Y82" s="45"/>
      <c r="Z82" s="29" t="s">
        <v>14</v>
      </c>
      <c r="AA82" s="45"/>
      <c r="AB82" s="29" t="s">
        <v>14</v>
      </c>
      <c r="AC82" s="45"/>
      <c r="AD82" s="29" t="s">
        <v>14</v>
      </c>
      <c r="AE82" s="45"/>
      <c r="AF82" s="29" t="s">
        <v>14</v>
      </c>
      <c r="AG82" s="29"/>
      <c r="AH82" s="29" t="s">
        <v>14</v>
      </c>
      <c r="AI82" s="45"/>
      <c r="AJ82" s="29" t="s">
        <v>14</v>
      </c>
      <c r="AK82" s="45"/>
      <c r="AL82" s="29" t="s">
        <v>14</v>
      </c>
      <c r="AM82" s="45"/>
      <c r="AN82" s="29" t="s">
        <v>14</v>
      </c>
      <c r="AO82" s="45"/>
      <c r="AP82" s="29" t="s">
        <v>14</v>
      </c>
      <c r="AQ82" s="29"/>
      <c r="AR82" s="29" t="s">
        <v>14</v>
      </c>
      <c r="AS82" s="45"/>
      <c r="AT82" s="29" t="s">
        <v>14</v>
      </c>
      <c r="AU82" s="45"/>
      <c r="AV82" s="29" t="s">
        <v>14</v>
      </c>
      <c r="AW82" s="45"/>
      <c r="AX82" s="29">
        <v>24</v>
      </c>
      <c r="AY82" s="45"/>
      <c r="AZ82" s="29" t="s">
        <v>14</v>
      </c>
      <c r="BA82" s="45"/>
      <c r="BB82" s="29" t="s">
        <v>14</v>
      </c>
      <c r="BC82" s="45"/>
      <c r="BD82" s="29" t="s">
        <v>14</v>
      </c>
      <c r="BE82" s="67"/>
      <c r="BF82" s="16"/>
      <c r="BG82" s="16"/>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row>
    <row r="83" spans="1:237" customFormat="1">
      <c r="A83" s="14"/>
      <c r="B83" s="43"/>
      <c r="C83" s="44">
        <v>2020</v>
      </c>
      <c r="D83" s="29" t="s">
        <v>14</v>
      </c>
      <c r="E83" s="45"/>
      <c r="F83" s="29" t="s">
        <v>14</v>
      </c>
      <c r="G83" s="45"/>
      <c r="H83" s="29" t="s">
        <v>14</v>
      </c>
      <c r="I83" s="45"/>
      <c r="J83" s="29" t="s">
        <v>14</v>
      </c>
      <c r="K83" s="45"/>
      <c r="L83" s="29" t="s">
        <v>14</v>
      </c>
      <c r="M83" s="29"/>
      <c r="N83" s="29" t="s">
        <v>14</v>
      </c>
      <c r="O83" s="45"/>
      <c r="P83" s="29" t="s">
        <v>14</v>
      </c>
      <c r="Q83" s="45"/>
      <c r="R83" s="29" t="s">
        <v>14</v>
      </c>
      <c r="S83" s="45"/>
      <c r="T83" s="29" t="s">
        <v>14</v>
      </c>
      <c r="U83" s="45"/>
      <c r="V83" s="29" t="s">
        <v>14</v>
      </c>
      <c r="W83" s="45"/>
      <c r="X83" s="29" t="s">
        <v>14</v>
      </c>
      <c r="Y83" s="45"/>
      <c r="Z83" s="29" t="s">
        <v>14</v>
      </c>
      <c r="AA83" s="45"/>
      <c r="AB83" s="29" t="s">
        <v>14</v>
      </c>
      <c r="AC83" s="45"/>
      <c r="AD83" s="29" t="s">
        <v>14</v>
      </c>
      <c r="AE83" s="45"/>
      <c r="AF83" s="29" t="s">
        <v>14</v>
      </c>
      <c r="AG83" s="29"/>
      <c r="AH83" s="29" t="s">
        <v>14</v>
      </c>
      <c r="AI83" s="45"/>
      <c r="AJ83" s="29" t="s">
        <v>14</v>
      </c>
      <c r="AK83" s="45"/>
      <c r="AL83" s="29" t="s">
        <v>14</v>
      </c>
      <c r="AM83" s="45"/>
      <c r="AN83" s="29" t="s">
        <v>14</v>
      </c>
      <c r="AO83" s="45"/>
      <c r="AP83" s="29" t="s">
        <v>14</v>
      </c>
      <c r="AQ83" s="29"/>
      <c r="AR83" s="29" t="s">
        <v>14</v>
      </c>
      <c r="AS83" s="45"/>
      <c r="AT83" s="29" t="s">
        <v>14</v>
      </c>
      <c r="AU83" s="45"/>
      <c r="AV83" s="29" t="s">
        <v>14</v>
      </c>
      <c r="AW83" s="45"/>
      <c r="AX83" s="29">
        <v>28</v>
      </c>
      <c r="AY83" s="45"/>
      <c r="AZ83" s="29" t="s">
        <v>14</v>
      </c>
      <c r="BA83" s="45"/>
      <c r="BB83" s="29" t="s">
        <v>14</v>
      </c>
      <c r="BC83" s="45"/>
      <c r="BD83" s="29" t="s">
        <v>14</v>
      </c>
      <c r="BE83" s="67"/>
      <c r="BF83" s="16"/>
      <c r="BG83" s="16"/>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c r="IA83" s="14"/>
      <c r="IB83" s="14"/>
      <c r="IC83" s="14"/>
    </row>
    <row r="84" spans="1:237" s="2" customFormat="1">
      <c r="A84" s="14"/>
      <c r="B84" s="43"/>
      <c r="C84" s="44">
        <v>2021</v>
      </c>
      <c r="D84" s="29" t="s">
        <v>14</v>
      </c>
      <c r="E84" s="29"/>
      <c r="F84" s="29" t="s">
        <v>14</v>
      </c>
      <c r="G84" s="29"/>
      <c r="H84" s="29" t="s">
        <v>14</v>
      </c>
      <c r="I84" s="29"/>
      <c r="J84" s="29" t="s">
        <v>14</v>
      </c>
      <c r="K84" s="29"/>
      <c r="L84" s="29" t="s">
        <v>14</v>
      </c>
      <c r="M84" s="29"/>
      <c r="N84" s="29" t="s">
        <v>14</v>
      </c>
      <c r="O84" s="29"/>
      <c r="P84" s="29" t="s">
        <v>14</v>
      </c>
      <c r="Q84" s="29"/>
      <c r="R84" s="29" t="s">
        <v>14</v>
      </c>
      <c r="S84" s="29"/>
      <c r="T84" s="29" t="s">
        <v>14</v>
      </c>
      <c r="U84" s="29"/>
      <c r="V84" s="29" t="s">
        <v>14</v>
      </c>
      <c r="W84" s="29"/>
      <c r="X84" s="29" t="s">
        <v>14</v>
      </c>
      <c r="Y84" s="29"/>
      <c r="Z84" s="29" t="s">
        <v>14</v>
      </c>
      <c r="AA84" s="29"/>
      <c r="AB84" s="29" t="s">
        <v>14</v>
      </c>
      <c r="AC84" s="29"/>
      <c r="AD84" s="29" t="s">
        <v>14</v>
      </c>
      <c r="AE84" s="29"/>
      <c r="AF84" s="29" t="s">
        <v>14</v>
      </c>
      <c r="AG84" s="29"/>
      <c r="AH84" s="29" t="s">
        <v>14</v>
      </c>
      <c r="AI84" s="29"/>
      <c r="AJ84" s="29" t="s">
        <v>14</v>
      </c>
      <c r="AK84" s="29"/>
      <c r="AL84" s="29" t="s">
        <v>14</v>
      </c>
      <c r="AM84" s="29"/>
      <c r="AN84" s="29" t="s">
        <v>14</v>
      </c>
      <c r="AO84" s="29"/>
      <c r="AP84" s="29" t="s">
        <v>14</v>
      </c>
      <c r="AQ84" s="29"/>
      <c r="AR84" s="29" t="s">
        <v>14</v>
      </c>
      <c r="AS84" s="29"/>
      <c r="AT84" s="29" t="s">
        <v>14</v>
      </c>
      <c r="AU84" s="29"/>
      <c r="AV84" s="29" t="s">
        <v>14</v>
      </c>
      <c r="AW84" s="29"/>
      <c r="AX84" s="29">
        <v>6</v>
      </c>
      <c r="AY84" s="29"/>
      <c r="AZ84" s="29" t="s">
        <v>14</v>
      </c>
      <c r="BA84" s="29"/>
      <c r="BB84" s="29" t="s">
        <v>14</v>
      </c>
      <c r="BC84" s="29"/>
      <c r="BD84" s="29" t="s">
        <v>14</v>
      </c>
      <c r="BE84" s="67"/>
      <c r="BF84" s="16"/>
      <c r="BG84" s="16"/>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row>
    <row r="85" spans="1:237" customFormat="1">
      <c r="A85" s="14"/>
      <c r="B85" s="43" t="s">
        <v>35</v>
      </c>
      <c r="C85" s="44">
        <v>2019</v>
      </c>
      <c r="D85" s="29" t="s">
        <v>14</v>
      </c>
      <c r="E85" s="45"/>
      <c r="F85" s="29" t="s">
        <v>14</v>
      </c>
      <c r="G85" s="45"/>
      <c r="H85" s="29" t="s">
        <v>14</v>
      </c>
      <c r="I85" s="45"/>
      <c r="J85" s="29" t="s">
        <v>14</v>
      </c>
      <c r="K85" s="45"/>
      <c r="L85" s="29">
        <v>57</v>
      </c>
      <c r="M85" s="29"/>
      <c r="N85" s="29" t="s">
        <v>14</v>
      </c>
      <c r="O85" s="45"/>
      <c r="P85" s="29" t="s">
        <v>14</v>
      </c>
      <c r="Q85" s="45"/>
      <c r="R85" s="29" t="s">
        <v>14</v>
      </c>
      <c r="S85" s="45"/>
      <c r="T85" s="29" t="s">
        <v>14</v>
      </c>
      <c r="U85" s="45"/>
      <c r="V85" s="29" t="s">
        <v>14</v>
      </c>
      <c r="W85" s="45"/>
      <c r="X85" s="29" t="s">
        <v>14</v>
      </c>
      <c r="Y85" s="45"/>
      <c r="Z85" s="29" t="s">
        <v>14</v>
      </c>
      <c r="AA85" s="45"/>
      <c r="AB85" s="29" t="s">
        <v>14</v>
      </c>
      <c r="AC85" s="45"/>
      <c r="AD85" s="29" t="s">
        <v>14</v>
      </c>
      <c r="AE85" s="45"/>
      <c r="AF85" s="29" t="s">
        <v>14</v>
      </c>
      <c r="AG85" s="29"/>
      <c r="AH85" s="29" t="s">
        <v>14</v>
      </c>
      <c r="AI85" s="45"/>
      <c r="AJ85" s="29" t="s">
        <v>14</v>
      </c>
      <c r="AK85" s="45"/>
      <c r="AL85" s="29" t="s">
        <v>14</v>
      </c>
      <c r="AM85" s="45"/>
      <c r="AN85" s="29" t="s">
        <v>14</v>
      </c>
      <c r="AO85" s="45"/>
      <c r="AP85" s="29" t="s">
        <v>14</v>
      </c>
      <c r="AQ85" s="29"/>
      <c r="AR85" s="29" t="s">
        <v>14</v>
      </c>
      <c r="AS85" s="45"/>
      <c r="AT85" s="29" t="s">
        <v>14</v>
      </c>
      <c r="AU85" s="45"/>
      <c r="AV85" s="29" t="s">
        <v>14</v>
      </c>
      <c r="AW85" s="45"/>
      <c r="AX85" s="29" t="s">
        <v>14</v>
      </c>
      <c r="AY85" s="45"/>
      <c r="AZ85" s="29" t="s">
        <v>14</v>
      </c>
      <c r="BA85" s="45"/>
      <c r="BB85" s="29" t="s">
        <v>14</v>
      </c>
      <c r="BC85" s="45"/>
      <c r="BD85" s="29" t="s">
        <v>14</v>
      </c>
      <c r="BE85" s="67"/>
      <c r="BF85" s="16"/>
      <c r="BG85" s="16"/>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c r="IA85" s="14"/>
      <c r="IB85" s="14"/>
      <c r="IC85" s="14"/>
    </row>
    <row r="86" spans="1:237" customFormat="1">
      <c r="A86" s="14"/>
      <c r="B86" s="43"/>
      <c r="C86" s="44">
        <v>2020</v>
      </c>
      <c r="D86" s="29" t="s">
        <v>14</v>
      </c>
      <c r="E86" s="45"/>
      <c r="F86" s="29" t="s">
        <v>14</v>
      </c>
      <c r="G86" s="45"/>
      <c r="H86" s="29" t="s">
        <v>14</v>
      </c>
      <c r="I86" s="45"/>
      <c r="J86" s="29" t="s">
        <v>14</v>
      </c>
      <c r="K86" s="45"/>
      <c r="L86" s="29" t="s">
        <v>14</v>
      </c>
      <c r="M86" s="29"/>
      <c r="N86" s="29" t="s">
        <v>14</v>
      </c>
      <c r="O86" s="45"/>
      <c r="P86" s="29" t="s">
        <v>14</v>
      </c>
      <c r="Q86" s="45"/>
      <c r="R86" s="29" t="s">
        <v>14</v>
      </c>
      <c r="S86" s="45"/>
      <c r="T86" s="29" t="s">
        <v>14</v>
      </c>
      <c r="U86" s="45"/>
      <c r="V86" s="29" t="s">
        <v>14</v>
      </c>
      <c r="W86" s="45"/>
      <c r="X86" s="29" t="s">
        <v>14</v>
      </c>
      <c r="Y86" s="45"/>
      <c r="Z86" s="29" t="s">
        <v>14</v>
      </c>
      <c r="AA86" s="45"/>
      <c r="AB86" s="29" t="s">
        <v>14</v>
      </c>
      <c r="AC86" s="45"/>
      <c r="AD86" s="29" t="s">
        <v>14</v>
      </c>
      <c r="AE86" s="45"/>
      <c r="AF86" s="29" t="s">
        <v>14</v>
      </c>
      <c r="AG86" s="29"/>
      <c r="AH86" s="29" t="s">
        <v>14</v>
      </c>
      <c r="AI86" s="45"/>
      <c r="AJ86" s="29" t="s">
        <v>14</v>
      </c>
      <c r="AK86" s="45"/>
      <c r="AL86" s="29" t="s">
        <v>14</v>
      </c>
      <c r="AM86" s="45"/>
      <c r="AN86" s="29" t="s">
        <v>14</v>
      </c>
      <c r="AO86" s="45"/>
      <c r="AP86" s="29" t="s">
        <v>14</v>
      </c>
      <c r="AQ86" s="29"/>
      <c r="AR86" s="29" t="s">
        <v>14</v>
      </c>
      <c r="AS86" s="45"/>
      <c r="AT86" s="29" t="s">
        <v>14</v>
      </c>
      <c r="AU86" s="45"/>
      <c r="AV86" s="29" t="s">
        <v>14</v>
      </c>
      <c r="AW86" s="45"/>
      <c r="AX86" s="29">
        <v>100</v>
      </c>
      <c r="AY86" s="45"/>
      <c r="AZ86" s="29" t="s">
        <v>14</v>
      </c>
      <c r="BA86" s="45"/>
      <c r="BB86" s="29" t="s">
        <v>14</v>
      </c>
      <c r="BC86" s="45"/>
      <c r="BD86" s="29" t="s">
        <v>14</v>
      </c>
      <c r="BE86" s="67"/>
      <c r="BF86" s="16"/>
      <c r="BG86" s="16"/>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c r="IA86" s="14"/>
      <c r="IB86" s="14"/>
      <c r="IC86" s="14"/>
    </row>
    <row r="87" spans="1:237" customFormat="1">
      <c r="A87" s="14"/>
      <c r="B87" s="43" t="s">
        <v>36</v>
      </c>
      <c r="C87" s="44">
        <v>2018</v>
      </c>
      <c r="D87" s="29" t="s">
        <v>14</v>
      </c>
      <c r="E87" s="45"/>
      <c r="F87" s="29" t="s">
        <v>14</v>
      </c>
      <c r="G87" s="45"/>
      <c r="H87" s="29" t="s">
        <v>14</v>
      </c>
      <c r="I87" s="45"/>
      <c r="J87" s="29" t="s">
        <v>14</v>
      </c>
      <c r="K87" s="45"/>
      <c r="L87" s="29" t="s">
        <v>14</v>
      </c>
      <c r="M87" s="29"/>
      <c r="N87" s="29" t="s">
        <v>14</v>
      </c>
      <c r="O87" s="45"/>
      <c r="P87" s="29" t="s">
        <v>14</v>
      </c>
      <c r="Q87" s="45"/>
      <c r="R87" s="29" t="s">
        <v>14</v>
      </c>
      <c r="S87" s="45"/>
      <c r="T87" s="29" t="s">
        <v>14</v>
      </c>
      <c r="U87" s="45"/>
      <c r="V87" s="29" t="s">
        <v>14</v>
      </c>
      <c r="W87" s="45"/>
      <c r="X87" s="29" t="s">
        <v>14</v>
      </c>
      <c r="Y87" s="45"/>
      <c r="Z87" s="29" t="s">
        <v>14</v>
      </c>
      <c r="AA87" s="45"/>
      <c r="AB87" s="29" t="s">
        <v>14</v>
      </c>
      <c r="AC87" s="45"/>
      <c r="AD87" s="29" t="s">
        <v>14</v>
      </c>
      <c r="AE87" s="45"/>
      <c r="AF87" s="29" t="s">
        <v>14</v>
      </c>
      <c r="AG87" s="29"/>
      <c r="AH87" s="29" t="s">
        <v>14</v>
      </c>
      <c r="AI87" s="45"/>
      <c r="AJ87" s="29" t="s">
        <v>14</v>
      </c>
      <c r="AK87" s="45"/>
      <c r="AL87" s="29" t="s">
        <v>14</v>
      </c>
      <c r="AM87" s="45"/>
      <c r="AN87" s="29" t="s">
        <v>14</v>
      </c>
      <c r="AO87" s="45"/>
      <c r="AP87" s="29" t="s">
        <v>14</v>
      </c>
      <c r="AQ87" s="29"/>
      <c r="AR87" s="29" t="s">
        <v>14</v>
      </c>
      <c r="AS87" s="45"/>
      <c r="AT87" s="29" t="s">
        <v>14</v>
      </c>
      <c r="AU87" s="45"/>
      <c r="AV87" s="29" t="s">
        <v>14</v>
      </c>
      <c r="AW87" s="45"/>
      <c r="AX87" s="29">
        <v>52</v>
      </c>
      <c r="AY87" s="45"/>
      <c r="AZ87" s="29" t="s">
        <v>14</v>
      </c>
      <c r="BA87" s="45"/>
      <c r="BB87" s="29" t="s">
        <v>14</v>
      </c>
      <c r="BC87" s="45"/>
      <c r="BD87" s="29" t="s">
        <v>14</v>
      </c>
      <c r="BE87" s="67"/>
      <c r="BF87" s="16"/>
      <c r="BG87" s="16"/>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c r="IA87" s="14"/>
      <c r="IB87" s="14"/>
      <c r="IC87" s="14"/>
    </row>
    <row r="88" spans="1:237" customFormat="1">
      <c r="A88" s="14"/>
      <c r="B88" s="43"/>
      <c r="C88" s="44">
        <v>2019</v>
      </c>
      <c r="D88" s="29">
        <v>40</v>
      </c>
      <c r="E88" s="45"/>
      <c r="F88" s="29" t="s">
        <v>14</v>
      </c>
      <c r="G88" s="45"/>
      <c r="H88" s="29" t="s">
        <v>14</v>
      </c>
      <c r="I88" s="45"/>
      <c r="J88" s="29" t="s">
        <v>14</v>
      </c>
      <c r="K88" s="45"/>
      <c r="L88" s="29" t="s">
        <v>14</v>
      </c>
      <c r="M88" s="29"/>
      <c r="N88" s="29" t="s">
        <v>14</v>
      </c>
      <c r="O88" s="45"/>
      <c r="P88" s="29" t="s">
        <v>14</v>
      </c>
      <c r="Q88" s="45"/>
      <c r="R88" s="29" t="s">
        <v>14</v>
      </c>
      <c r="S88" s="45"/>
      <c r="T88" s="29" t="s">
        <v>14</v>
      </c>
      <c r="U88" s="45"/>
      <c r="V88" s="29" t="s">
        <v>14</v>
      </c>
      <c r="W88" s="45"/>
      <c r="X88" s="29" t="s">
        <v>14</v>
      </c>
      <c r="Y88" s="45"/>
      <c r="Z88" s="29" t="s">
        <v>14</v>
      </c>
      <c r="AA88" s="45"/>
      <c r="AB88" s="29" t="s">
        <v>14</v>
      </c>
      <c r="AC88" s="45"/>
      <c r="AD88" s="29" t="s">
        <v>14</v>
      </c>
      <c r="AE88" s="45"/>
      <c r="AF88" s="29" t="s">
        <v>14</v>
      </c>
      <c r="AG88" s="29"/>
      <c r="AH88" s="29" t="s">
        <v>14</v>
      </c>
      <c r="AI88" s="45"/>
      <c r="AJ88" s="29" t="s">
        <v>14</v>
      </c>
      <c r="AK88" s="45"/>
      <c r="AL88" s="29" t="s">
        <v>14</v>
      </c>
      <c r="AM88" s="45"/>
      <c r="AN88" s="29" t="s">
        <v>14</v>
      </c>
      <c r="AO88" s="45"/>
      <c r="AP88" s="29" t="s">
        <v>14</v>
      </c>
      <c r="AQ88" s="29"/>
      <c r="AR88" s="29" t="s">
        <v>14</v>
      </c>
      <c r="AS88" s="45"/>
      <c r="AT88" s="29" t="s">
        <v>14</v>
      </c>
      <c r="AU88" s="45"/>
      <c r="AV88" s="29" t="s">
        <v>14</v>
      </c>
      <c r="AW88" s="45"/>
      <c r="AX88" s="29">
        <v>207</v>
      </c>
      <c r="AY88" s="45"/>
      <c r="AZ88" s="29" t="s">
        <v>14</v>
      </c>
      <c r="BA88" s="45"/>
      <c r="BB88" s="29" t="s">
        <v>14</v>
      </c>
      <c r="BC88" s="45"/>
      <c r="BD88" s="29" t="s">
        <v>14</v>
      </c>
      <c r="BE88" s="67"/>
      <c r="BF88" s="16"/>
      <c r="BG88" s="16"/>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row>
    <row r="89" spans="1:237" customFormat="1">
      <c r="A89" s="14"/>
      <c r="B89" s="43"/>
      <c r="C89" s="44">
        <v>2020</v>
      </c>
      <c r="D89" s="29" t="s">
        <v>14</v>
      </c>
      <c r="E89" s="45"/>
      <c r="F89" s="29" t="s">
        <v>14</v>
      </c>
      <c r="G89" s="45"/>
      <c r="H89" s="29" t="s">
        <v>14</v>
      </c>
      <c r="I89" s="45"/>
      <c r="J89" s="29" t="s">
        <v>14</v>
      </c>
      <c r="K89" s="45"/>
      <c r="L89" s="29" t="s">
        <v>14</v>
      </c>
      <c r="M89" s="45"/>
      <c r="N89" s="29" t="s">
        <v>14</v>
      </c>
      <c r="O89" s="45"/>
      <c r="P89" s="29" t="s">
        <v>14</v>
      </c>
      <c r="Q89" s="45"/>
      <c r="R89" s="29" t="s">
        <v>14</v>
      </c>
      <c r="S89" s="45"/>
      <c r="T89" s="29" t="s">
        <v>14</v>
      </c>
      <c r="U89" s="45"/>
      <c r="V89" s="29" t="s">
        <v>14</v>
      </c>
      <c r="W89" s="45"/>
      <c r="X89" s="29" t="s">
        <v>14</v>
      </c>
      <c r="Y89" s="45"/>
      <c r="Z89" s="29" t="s">
        <v>14</v>
      </c>
      <c r="AA89" s="45"/>
      <c r="AB89" s="29" t="s">
        <v>14</v>
      </c>
      <c r="AC89" s="45"/>
      <c r="AD89" s="29" t="s">
        <v>14</v>
      </c>
      <c r="AE89" s="45"/>
      <c r="AF89" s="29" t="s">
        <v>14</v>
      </c>
      <c r="AG89" s="29"/>
      <c r="AH89" s="29" t="s">
        <v>14</v>
      </c>
      <c r="AI89" s="45"/>
      <c r="AJ89" s="29" t="s">
        <v>14</v>
      </c>
      <c r="AK89" s="45"/>
      <c r="AL89" s="29" t="s">
        <v>14</v>
      </c>
      <c r="AM89" s="45"/>
      <c r="AN89" s="29" t="s">
        <v>14</v>
      </c>
      <c r="AO89" s="45"/>
      <c r="AP89" s="29" t="s">
        <v>14</v>
      </c>
      <c r="AQ89" s="29"/>
      <c r="AR89" s="29" t="s">
        <v>14</v>
      </c>
      <c r="AS89" s="45"/>
      <c r="AT89" s="29" t="s">
        <v>14</v>
      </c>
      <c r="AU89" s="45"/>
      <c r="AV89" s="29" t="s">
        <v>14</v>
      </c>
      <c r="AW89" s="45"/>
      <c r="AX89" s="29">
        <v>892</v>
      </c>
      <c r="AY89" s="45"/>
      <c r="AZ89" s="29" t="s">
        <v>14</v>
      </c>
      <c r="BA89" s="45"/>
      <c r="BB89" s="29" t="s">
        <v>14</v>
      </c>
      <c r="BC89" s="45"/>
      <c r="BD89" s="29" t="s">
        <v>14</v>
      </c>
      <c r="BE89" s="67"/>
      <c r="BF89" s="16"/>
      <c r="BG89" s="16"/>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c r="IA89" s="14"/>
      <c r="IB89" s="14"/>
      <c r="IC89" s="14"/>
    </row>
    <row r="90" spans="1:237" customFormat="1">
      <c r="A90" s="14"/>
      <c r="B90" s="43"/>
      <c r="C90" s="44">
        <v>2021</v>
      </c>
      <c r="D90" s="29" t="s">
        <v>14</v>
      </c>
      <c r="E90" s="29"/>
      <c r="F90" s="29" t="s">
        <v>14</v>
      </c>
      <c r="G90" s="29"/>
      <c r="H90" s="29" t="s">
        <v>14</v>
      </c>
      <c r="I90" s="29"/>
      <c r="J90" s="29" t="s">
        <v>14</v>
      </c>
      <c r="K90" s="29"/>
      <c r="L90" s="29" t="s">
        <v>14</v>
      </c>
      <c r="M90" s="29"/>
      <c r="N90" s="29" t="s">
        <v>14</v>
      </c>
      <c r="O90" s="29"/>
      <c r="P90" s="29" t="s">
        <v>14</v>
      </c>
      <c r="Q90" s="29"/>
      <c r="R90" s="29" t="s">
        <v>14</v>
      </c>
      <c r="S90" s="29"/>
      <c r="T90" s="29" t="s">
        <v>14</v>
      </c>
      <c r="U90" s="29"/>
      <c r="V90" s="29" t="s">
        <v>14</v>
      </c>
      <c r="W90" s="29"/>
      <c r="X90" s="29" t="s">
        <v>14</v>
      </c>
      <c r="Y90" s="29"/>
      <c r="Z90" s="29" t="s">
        <v>14</v>
      </c>
      <c r="AA90" s="29"/>
      <c r="AB90" s="29" t="s">
        <v>14</v>
      </c>
      <c r="AC90" s="29"/>
      <c r="AD90" s="29" t="s">
        <v>14</v>
      </c>
      <c r="AE90" s="29"/>
      <c r="AF90" s="29" t="s">
        <v>14</v>
      </c>
      <c r="AG90" s="29"/>
      <c r="AH90" s="29" t="s">
        <v>14</v>
      </c>
      <c r="AI90" s="29"/>
      <c r="AJ90" s="29" t="s">
        <v>14</v>
      </c>
      <c r="AK90" s="29"/>
      <c r="AL90" s="29" t="s">
        <v>14</v>
      </c>
      <c r="AM90" s="29"/>
      <c r="AN90" s="29" t="s">
        <v>14</v>
      </c>
      <c r="AO90" s="29"/>
      <c r="AP90" s="29" t="s">
        <v>14</v>
      </c>
      <c r="AQ90" s="29"/>
      <c r="AR90" s="29" t="s">
        <v>14</v>
      </c>
      <c r="AS90" s="29"/>
      <c r="AT90" s="29" t="s">
        <v>14</v>
      </c>
      <c r="AU90" s="29"/>
      <c r="AV90" s="29" t="s">
        <v>14</v>
      </c>
      <c r="AW90" s="29"/>
      <c r="AX90" s="29">
        <v>1358</v>
      </c>
      <c r="AY90" s="29"/>
      <c r="AZ90" s="29" t="s">
        <v>14</v>
      </c>
      <c r="BA90" s="29"/>
      <c r="BB90" s="29" t="s">
        <v>14</v>
      </c>
      <c r="BC90" s="29"/>
      <c r="BD90" s="29" t="s">
        <v>14</v>
      </c>
      <c r="BE90" s="67"/>
      <c r="BF90" s="16"/>
      <c r="BG90" s="16"/>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c r="HT90" s="14"/>
      <c r="HU90" s="14"/>
      <c r="HV90" s="14"/>
      <c r="HW90" s="14"/>
      <c r="HX90" s="14"/>
      <c r="HY90" s="14"/>
      <c r="HZ90" s="14"/>
      <c r="IA90" s="14"/>
      <c r="IB90" s="14"/>
      <c r="IC90" s="14"/>
    </row>
    <row r="91" spans="1:237" customFormat="1">
      <c r="A91" s="14"/>
      <c r="B91" s="43" t="s">
        <v>37</v>
      </c>
      <c r="C91" s="44">
        <v>2019</v>
      </c>
      <c r="D91" s="29" t="s">
        <v>14</v>
      </c>
      <c r="E91" s="45"/>
      <c r="F91" s="29" t="s">
        <v>14</v>
      </c>
      <c r="G91" s="45"/>
      <c r="H91" s="29" t="s">
        <v>14</v>
      </c>
      <c r="I91" s="45"/>
      <c r="J91" s="29" t="s">
        <v>14</v>
      </c>
      <c r="K91" s="45"/>
      <c r="L91" s="29" t="s">
        <v>14</v>
      </c>
      <c r="M91" s="78"/>
      <c r="N91" s="29" t="s">
        <v>14</v>
      </c>
      <c r="O91" s="45"/>
      <c r="P91" s="29" t="s">
        <v>14</v>
      </c>
      <c r="Q91" s="45"/>
      <c r="R91" s="29" t="s">
        <v>14</v>
      </c>
      <c r="S91" s="45"/>
      <c r="T91" s="29" t="s">
        <v>14</v>
      </c>
      <c r="U91" s="45"/>
      <c r="V91" s="29">
        <v>135</v>
      </c>
      <c r="W91" s="45"/>
      <c r="X91" s="29" t="s">
        <v>14</v>
      </c>
      <c r="Y91" s="45"/>
      <c r="Z91" s="29" t="s">
        <v>14</v>
      </c>
      <c r="AA91" s="45"/>
      <c r="AB91" s="29" t="s">
        <v>14</v>
      </c>
      <c r="AC91" s="45"/>
      <c r="AD91" s="29" t="s">
        <v>14</v>
      </c>
      <c r="AE91" s="45"/>
      <c r="AF91" s="29" t="s">
        <v>14</v>
      </c>
      <c r="AG91" s="29"/>
      <c r="AH91" s="29" t="s">
        <v>14</v>
      </c>
      <c r="AI91" s="45"/>
      <c r="AJ91" s="29" t="s">
        <v>14</v>
      </c>
      <c r="AK91" s="45"/>
      <c r="AL91" s="29" t="s">
        <v>14</v>
      </c>
      <c r="AM91" s="45"/>
      <c r="AN91" s="29" t="s">
        <v>14</v>
      </c>
      <c r="AO91" s="45"/>
      <c r="AP91" s="29" t="s">
        <v>14</v>
      </c>
      <c r="AQ91" s="29"/>
      <c r="AR91" s="29" t="s">
        <v>14</v>
      </c>
      <c r="AS91" s="45"/>
      <c r="AT91" s="29" t="s">
        <v>14</v>
      </c>
      <c r="AU91" s="45"/>
      <c r="AV91" s="29" t="s">
        <v>14</v>
      </c>
      <c r="AW91" s="45"/>
      <c r="AX91" s="29" t="s">
        <v>14</v>
      </c>
      <c r="AY91" s="45"/>
      <c r="AZ91" s="29" t="s">
        <v>14</v>
      </c>
      <c r="BA91" s="45"/>
      <c r="BB91" s="29" t="s">
        <v>14</v>
      </c>
      <c r="BC91" s="45"/>
      <c r="BD91" s="29" t="s">
        <v>14</v>
      </c>
      <c r="BE91" s="67"/>
      <c r="BF91" s="16"/>
      <c r="BG91" s="16"/>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c r="HT91" s="14"/>
      <c r="HU91" s="14"/>
      <c r="HV91" s="14"/>
      <c r="HW91" s="14"/>
      <c r="HX91" s="14"/>
      <c r="HY91" s="14"/>
      <c r="HZ91" s="14"/>
      <c r="IA91" s="14"/>
      <c r="IB91" s="14"/>
      <c r="IC91" s="14"/>
    </row>
    <row r="92" spans="1:237" customFormat="1" ht="18">
      <c r="A92" s="14"/>
      <c r="B92" s="43" t="s">
        <v>131</v>
      </c>
      <c r="C92" s="44">
        <v>2018</v>
      </c>
      <c r="D92" s="29">
        <v>5</v>
      </c>
      <c r="E92" s="45"/>
      <c r="F92" s="29" t="s">
        <v>14</v>
      </c>
      <c r="G92" s="45"/>
      <c r="H92" s="29" t="s">
        <v>14</v>
      </c>
      <c r="I92" s="45"/>
      <c r="J92" s="29" t="s">
        <v>14</v>
      </c>
      <c r="K92" s="45"/>
      <c r="L92" s="29" t="s">
        <v>14</v>
      </c>
      <c r="M92" s="29"/>
      <c r="N92" s="29" t="s">
        <v>14</v>
      </c>
      <c r="O92" s="45"/>
      <c r="P92" s="29" t="s">
        <v>14</v>
      </c>
      <c r="Q92" s="45"/>
      <c r="R92" s="29">
        <v>15</v>
      </c>
      <c r="S92" s="45"/>
      <c r="T92" s="29" t="s">
        <v>14</v>
      </c>
      <c r="U92" s="45"/>
      <c r="V92" s="29" t="s">
        <v>14</v>
      </c>
      <c r="W92" s="45"/>
      <c r="X92" s="29" t="s">
        <v>14</v>
      </c>
      <c r="Y92" s="45"/>
      <c r="Z92" s="29" t="s">
        <v>14</v>
      </c>
      <c r="AA92" s="45"/>
      <c r="AB92" s="29" t="s">
        <v>14</v>
      </c>
      <c r="AC92" s="45"/>
      <c r="AD92" s="29" t="s">
        <v>14</v>
      </c>
      <c r="AE92" s="45"/>
      <c r="AF92" s="29" t="s">
        <v>14</v>
      </c>
      <c r="AG92" s="29"/>
      <c r="AH92" s="29" t="s">
        <v>14</v>
      </c>
      <c r="AI92" s="45"/>
      <c r="AJ92" s="29" t="s">
        <v>14</v>
      </c>
      <c r="AK92" s="45"/>
      <c r="AL92" s="29" t="s">
        <v>14</v>
      </c>
      <c r="AM92" s="45"/>
      <c r="AN92" s="29" t="s">
        <v>14</v>
      </c>
      <c r="AO92" s="45"/>
      <c r="AP92" s="29" t="s">
        <v>14</v>
      </c>
      <c r="AQ92" s="29"/>
      <c r="AR92" s="29" t="s">
        <v>14</v>
      </c>
      <c r="AS92" s="45"/>
      <c r="AT92" s="29" t="s">
        <v>14</v>
      </c>
      <c r="AU92" s="45"/>
      <c r="AV92" s="29" t="s">
        <v>14</v>
      </c>
      <c r="AW92" s="45"/>
      <c r="AX92" s="29">
        <v>1330</v>
      </c>
      <c r="AY92" s="45"/>
      <c r="AZ92" s="29" t="s">
        <v>14</v>
      </c>
      <c r="BA92" s="45"/>
      <c r="BB92" s="29" t="s">
        <v>14</v>
      </c>
      <c r="BC92" s="45"/>
      <c r="BD92" s="29" t="s">
        <v>14</v>
      </c>
      <c r="BE92" s="67"/>
      <c r="BF92" s="16"/>
      <c r="BG92" s="16"/>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c r="HT92" s="14"/>
      <c r="HU92" s="14"/>
      <c r="HV92" s="14"/>
      <c r="HW92" s="14"/>
      <c r="HX92" s="14"/>
      <c r="HY92" s="14"/>
      <c r="HZ92" s="14"/>
      <c r="IA92" s="14"/>
      <c r="IB92" s="14"/>
      <c r="IC92" s="14"/>
    </row>
    <row r="93" spans="1:237" customFormat="1">
      <c r="A93" s="14"/>
      <c r="B93" s="43"/>
      <c r="C93" s="44">
        <v>2019</v>
      </c>
      <c r="D93" s="29" t="s">
        <v>14</v>
      </c>
      <c r="E93" s="45"/>
      <c r="F93" s="29" t="s">
        <v>14</v>
      </c>
      <c r="G93" s="45"/>
      <c r="H93" s="29" t="s">
        <v>14</v>
      </c>
      <c r="I93" s="45"/>
      <c r="J93" s="29" t="s">
        <v>14</v>
      </c>
      <c r="K93" s="45"/>
      <c r="L93" s="29" t="s">
        <v>14</v>
      </c>
      <c r="M93" s="29"/>
      <c r="N93" s="29" t="s">
        <v>14</v>
      </c>
      <c r="O93" s="45"/>
      <c r="P93" s="29" t="s">
        <v>14</v>
      </c>
      <c r="Q93" s="45"/>
      <c r="R93" s="29" t="s">
        <v>14</v>
      </c>
      <c r="S93" s="45"/>
      <c r="T93" s="29" t="s">
        <v>14</v>
      </c>
      <c r="U93" s="45"/>
      <c r="V93" s="29" t="s">
        <v>14</v>
      </c>
      <c r="W93" s="45"/>
      <c r="X93" s="29" t="s">
        <v>14</v>
      </c>
      <c r="Y93" s="45"/>
      <c r="Z93" s="29" t="s">
        <v>14</v>
      </c>
      <c r="AA93" s="45"/>
      <c r="AB93" s="29" t="s">
        <v>14</v>
      </c>
      <c r="AC93" s="45"/>
      <c r="AD93" s="29" t="s">
        <v>14</v>
      </c>
      <c r="AE93" s="45"/>
      <c r="AF93" s="29" t="s">
        <v>14</v>
      </c>
      <c r="AG93" s="29"/>
      <c r="AH93" s="29" t="s">
        <v>14</v>
      </c>
      <c r="AI93" s="45"/>
      <c r="AJ93" s="29" t="s">
        <v>14</v>
      </c>
      <c r="AK93" s="45"/>
      <c r="AL93" s="29" t="s">
        <v>14</v>
      </c>
      <c r="AM93" s="45"/>
      <c r="AN93" s="29" t="s">
        <v>14</v>
      </c>
      <c r="AO93" s="45"/>
      <c r="AP93" s="29" t="s">
        <v>14</v>
      </c>
      <c r="AQ93" s="29"/>
      <c r="AR93" s="29" t="s">
        <v>14</v>
      </c>
      <c r="AS93" s="45"/>
      <c r="AT93" s="29" t="s">
        <v>14</v>
      </c>
      <c r="AU93" s="45"/>
      <c r="AV93" s="29" t="s">
        <v>14</v>
      </c>
      <c r="AW93" s="45"/>
      <c r="AX93" s="29">
        <v>2775</v>
      </c>
      <c r="AY93" s="45"/>
      <c r="AZ93" s="29" t="s">
        <v>14</v>
      </c>
      <c r="BA93" s="45"/>
      <c r="BB93" s="29" t="s">
        <v>14</v>
      </c>
      <c r="BC93" s="45"/>
      <c r="BD93" s="29" t="s">
        <v>14</v>
      </c>
      <c r="BE93" s="67"/>
      <c r="BF93" s="16"/>
      <c r="BG93" s="16"/>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c r="HT93" s="14"/>
      <c r="HU93" s="14"/>
      <c r="HV93" s="14"/>
      <c r="HW93" s="14"/>
      <c r="HX93" s="14"/>
      <c r="HY93" s="14"/>
      <c r="HZ93" s="14"/>
      <c r="IA93" s="14"/>
      <c r="IB93" s="14"/>
      <c r="IC93" s="14"/>
    </row>
    <row r="94" spans="1:237" customFormat="1">
      <c r="A94" s="14"/>
      <c r="B94" s="43"/>
      <c r="C94" s="44">
        <v>2020</v>
      </c>
      <c r="D94" s="29" t="s">
        <v>14</v>
      </c>
      <c r="E94" s="45"/>
      <c r="F94" s="29" t="s">
        <v>14</v>
      </c>
      <c r="G94" s="45"/>
      <c r="H94" s="29" t="s">
        <v>14</v>
      </c>
      <c r="I94" s="45"/>
      <c r="J94" s="29" t="s">
        <v>14</v>
      </c>
      <c r="K94" s="45"/>
      <c r="L94" s="29" t="s">
        <v>14</v>
      </c>
      <c r="M94" s="29"/>
      <c r="N94" s="29" t="s">
        <v>14</v>
      </c>
      <c r="O94" s="45"/>
      <c r="P94" s="29" t="s">
        <v>14</v>
      </c>
      <c r="Q94" s="45"/>
      <c r="R94" s="29" t="s">
        <v>14</v>
      </c>
      <c r="S94" s="45"/>
      <c r="T94" s="29" t="s">
        <v>14</v>
      </c>
      <c r="U94" s="45"/>
      <c r="V94" s="29" t="s">
        <v>14</v>
      </c>
      <c r="W94" s="45"/>
      <c r="X94" s="29" t="s">
        <v>14</v>
      </c>
      <c r="Y94" s="45"/>
      <c r="Z94" s="29" t="s">
        <v>14</v>
      </c>
      <c r="AA94" s="45"/>
      <c r="AB94" s="29" t="s">
        <v>14</v>
      </c>
      <c r="AC94" s="45"/>
      <c r="AD94" s="29" t="s">
        <v>14</v>
      </c>
      <c r="AE94" s="45"/>
      <c r="AF94" s="29" t="s">
        <v>14</v>
      </c>
      <c r="AG94" s="29"/>
      <c r="AH94" s="29" t="s">
        <v>14</v>
      </c>
      <c r="AI94" s="45"/>
      <c r="AJ94" s="29" t="s">
        <v>14</v>
      </c>
      <c r="AK94" s="45"/>
      <c r="AL94" s="29" t="s">
        <v>14</v>
      </c>
      <c r="AM94" s="45"/>
      <c r="AN94" s="29" t="s">
        <v>14</v>
      </c>
      <c r="AO94" s="45"/>
      <c r="AP94" s="29" t="s">
        <v>14</v>
      </c>
      <c r="AQ94" s="29"/>
      <c r="AR94" s="29" t="s">
        <v>14</v>
      </c>
      <c r="AS94" s="45"/>
      <c r="AT94" s="29" t="s">
        <v>14</v>
      </c>
      <c r="AU94" s="45"/>
      <c r="AV94" s="29" t="s">
        <v>14</v>
      </c>
      <c r="AW94" s="45"/>
      <c r="AX94" s="29">
        <v>6795</v>
      </c>
      <c r="AY94" s="45"/>
      <c r="AZ94" s="29" t="s">
        <v>14</v>
      </c>
      <c r="BA94" s="45"/>
      <c r="BB94" s="29" t="s">
        <v>14</v>
      </c>
      <c r="BC94" s="45"/>
      <c r="BD94" s="29" t="s">
        <v>14</v>
      </c>
      <c r="BE94" s="67"/>
      <c r="BF94" s="16"/>
      <c r="BG94" s="16"/>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c r="HT94" s="14"/>
      <c r="HU94" s="14"/>
      <c r="HV94" s="14"/>
      <c r="HW94" s="14"/>
      <c r="HX94" s="14"/>
      <c r="HY94" s="14"/>
      <c r="HZ94" s="14"/>
      <c r="IA94" s="14"/>
      <c r="IB94" s="14"/>
      <c r="IC94" s="14"/>
    </row>
    <row r="95" spans="1:237" customFormat="1">
      <c r="A95" s="14"/>
      <c r="B95" s="43"/>
      <c r="C95" s="44">
        <v>2021</v>
      </c>
      <c r="D95" s="29">
        <v>15</v>
      </c>
      <c r="E95" s="29"/>
      <c r="F95" s="29" t="s">
        <v>14</v>
      </c>
      <c r="G95" s="29"/>
      <c r="H95" s="29" t="s">
        <v>14</v>
      </c>
      <c r="I95" s="29"/>
      <c r="J95" s="29" t="s">
        <v>14</v>
      </c>
      <c r="K95" s="29"/>
      <c r="L95" s="29" t="s">
        <v>14</v>
      </c>
      <c r="M95" s="29"/>
      <c r="N95" s="29" t="s">
        <v>14</v>
      </c>
      <c r="O95" s="29"/>
      <c r="P95" s="29" t="s">
        <v>14</v>
      </c>
      <c r="Q95" s="29"/>
      <c r="R95" s="29" t="s">
        <v>15</v>
      </c>
      <c r="S95" s="29"/>
      <c r="T95" s="29" t="s">
        <v>14</v>
      </c>
      <c r="U95" s="29"/>
      <c r="V95" s="29" t="s">
        <v>14</v>
      </c>
      <c r="W95" s="29"/>
      <c r="X95" s="29" t="s">
        <v>14</v>
      </c>
      <c r="Y95" s="29"/>
      <c r="Z95" s="29" t="s">
        <v>14</v>
      </c>
      <c r="AA95" s="29"/>
      <c r="AB95" s="29" t="s">
        <v>14</v>
      </c>
      <c r="AC95" s="29"/>
      <c r="AD95" s="29" t="s">
        <v>14</v>
      </c>
      <c r="AE95" s="29"/>
      <c r="AF95" s="29" t="s">
        <v>14</v>
      </c>
      <c r="AG95" s="29"/>
      <c r="AH95" s="29" t="s">
        <v>14</v>
      </c>
      <c r="AI95" s="29"/>
      <c r="AJ95" s="29" t="s">
        <v>14</v>
      </c>
      <c r="AK95" s="29"/>
      <c r="AL95" s="29" t="s">
        <v>14</v>
      </c>
      <c r="AM95" s="29"/>
      <c r="AN95" s="29" t="s">
        <v>14</v>
      </c>
      <c r="AO95" s="29"/>
      <c r="AP95" s="29" t="s">
        <v>14</v>
      </c>
      <c r="AQ95" s="29"/>
      <c r="AR95" s="29" t="s">
        <v>14</v>
      </c>
      <c r="AS95" s="29"/>
      <c r="AT95" s="29" t="s">
        <v>14</v>
      </c>
      <c r="AU95" s="29"/>
      <c r="AV95" s="29" t="s">
        <v>14</v>
      </c>
      <c r="AW95" s="29"/>
      <c r="AX95" s="29">
        <v>874</v>
      </c>
      <c r="AY95" s="29"/>
      <c r="AZ95" s="29" t="s">
        <v>14</v>
      </c>
      <c r="BA95" s="29"/>
      <c r="BB95" s="29" t="s">
        <v>14</v>
      </c>
      <c r="BC95" s="29"/>
      <c r="BD95" s="29" t="s">
        <v>14</v>
      </c>
      <c r="BE95" s="67"/>
      <c r="BF95" s="16"/>
      <c r="BG95" s="16"/>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c r="HT95" s="14"/>
      <c r="HU95" s="14"/>
      <c r="HV95" s="14"/>
      <c r="HW95" s="14"/>
      <c r="HX95" s="14"/>
      <c r="HY95" s="14"/>
      <c r="HZ95" s="14"/>
      <c r="IA95" s="14"/>
      <c r="IB95" s="14"/>
      <c r="IC95" s="14"/>
    </row>
    <row r="96" spans="1:237" s="2" customFormat="1">
      <c r="A96" s="14"/>
      <c r="B96" s="43"/>
      <c r="C96" s="48">
        <v>2022</v>
      </c>
      <c r="D96" s="29" t="s">
        <v>14</v>
      </c>
      <c r="E96" s="29"/>
      <c r="F96" s="29" t="s">
        <v>14</v>
      </c>
      <c r="G96" s="29"/>
      <c r="H96" s="29" t="s">
        <v>14</v>
      </c>
      <c r="I96" s="29"/>
      <c r="J96" s="29" t="s">
        <v>14</v>
      </c>
      <c r="K96" s="29"/>
      <c r="L96" s="29" t="s">
        <v>14</v>
      </c>
      <c r="M96" s="29"/>
      <c r="N96" s="29" t="s">
        <v>14</v>
      </c>
      <c r="O96" s="29"/>
      <c r="P96" s="29" t="s">
        <v>14</v>
      </c>
      <c r="Q96" s="29"/>
      <c r="R96" s="29" t="s">
        <v>14</v>
      </c>
      <c r="S96" s="29"/>
      <c r="T96" s="29" t="s">
        <v>14</v>
      </c>
      <c r="U96" s="29"/>
      <c r="V96" s="29" t="s">
        <v>14</v>
      </c>
      <c r="W96" s="29"/>
      <c r="X96" s="29" t="s">
        <v>14</v>
      </c>
      <c r="Y96" s="29"/>
      <c r="Z96" s="29" t="s">
        <v>14</v>
      </c>
      <c r="AA96" s="29"/>
      <c r="AB96" s="29" t="s">
        <v>14</v>
      </c>
      <c r="AC96" s="29"/>
      <c r="AD96" s="29" t="s">
        <v>14</v>
      </c>
      <c r="AE96" s="29"/>
      <c r="AF96" s="29" t="s">
        <v>14</v>
      </c>
      <c r="AG96" s="29"/>
      <c r="AH96" s="29" t="s">
        <v>14</v>
      </c>
      <c r="AI96" s="29"/>
      <c r="AJ96" s="29" t="s">
        <v>14</v>
      </c>
      <c r="AK96" s="29"/>
      <c r="AL96" s="29" t="s">
        <v>14</v>
      </c>
      <c r="AM96" s="29"/>
      <c r="AN96" s="29" t="s">
        <v>14</v>
      </c>
      <c r="AO96" s="29"/>
      <c r="AP96" s="29" t="s">
        <v>14</v>
      </c>
      <c r="AQ96" s="29"/>
      <c r="AR96" s="29" t="s">
        <v>14</v>
      </c>
      <c r="AS96" s="29"/>
      <c r="AT96" s="29" t="s">
        <v>14</v>
      </c>
      <c r="AU96" s="29"/>
      <c r="AV96" s="29" t="s">
        <v>14</v>
      </c>
      <c r="AW96" s="29"/>
      <c r="AX96" s="29">
        <v>305</v>
      </c>
      <c r="AY96" s="29"/>
      <c r="AZ96" s="29" t="s">
        <v>14</v>
      </c>
      <c r="BA96" s="29"/>
      <c r="BB96" s="29" t="s">
        <v>14</v>
      </c>
      <c r="BC96" s="29"/>
      <c r="BD96" s="29" t="s">
        <v>14</v>
      </c>
      <c r="BE96" s="67"/>
      <c r="BF96" s="16"/>
      <c r="BG96" s="16"/>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c r="HT96" s="14"/>
      <c r="HU96" s="14"/>
      <c r="HV96" s="14"/>
      <c r="HW96" s="14"/>
      <c r="HX96" s="14"/>
      <c r="HY96" s="14"/>
      <c r="HZ96" s="14"/>
      <c r="IA96" s="14"/>
      <c r="IB96" s="14"/>
      <c r="IC96" s="14"/>
    </row>
    <row r="97" spans="1:237" customFormat="1">
      <c r="A97" s="14"/>
      <c r="B97" s="31" t="s">
        <v>137</v>
      </c>
      <c r="C97" s="32">
        <v>2018</v>
      </c>
      <c r="D97" s="54">
        <f>SUM(D61,D66,D71,D76,D81,D87,D92)</f>
        <v>48</v>
      </c>
      <c r="E97" s="54"/>
      <c r="F97" s="54">
        <f>SUM(F61,F66,F71,F76,F81,F87,F92)</f>
        <v>0</v>
      </c>
      <c r="G97" s="54"/>
      <c r="H97" s="54">
        <f>SUM(H61,H66,H71,H76,H81,H87,H92)</f>
        <v>0</v>
      </c>
      <c r="I97" s="54"/>
      <c r="J97" s="54">
        <f>SUM(J61,J66,J71,J76,J81,J87,J92)</f>
        <v>0</v>
      </c>
      <c r="K97" s="54"/>
      <c r="L97" s="54">
        <f>SUM(L61,L66,L71,L76,L81,L87,L92)</f>
        <v>168</v>
      </c>
      <c r="M97" s="17"/>
      <c r="N97" s="54">
        <f>SUM(N61,N66,N71,N76,N81,N87,N92)</f>
        <v>0</v>
      </c>
      <c r="O97" s="54"/>
      <c r="P97" s="54">
        <f>SUM(P61,P66,P71,P76,P81,P87,P92)</f>
        <v>0</v>
      </c>
      <c r="Q97" s="54"/>
      <c r="R97" s="54">
        <f>SUM(R61,R66,R71,R76,R81,R87,R92)</f>
        <v>18</v>
      </c>
      <c r="S97" s="54"/>
      <c r="T97" s="54">
        <f>SUM(T61,T66,T71,T76,T81,T87,T92)</f>
        <v>0</v>
      </c>
      <c r="U97" s="54"/>
      <c r="V97" s="54">
        <f>SUM(V61,V66,V71,V76,V81,V87,V92)</f>
        <v>0</v>
      </c>
      <c r="W97" s="54"/>
      <c r="X97" s="54">
        <f>SUM(X61,X66,X71,X76,X81,X87,X92)</f>
        <v>0</v>
      </c>
      <c r="Y97" s="54"/>
      <c r="Z97" s="54">
        <f>SUM(Z61,Z66,Z71,Z76,Z81,Z87,Z92)</f>
        <v>0</v>
      </c>
      <c r="AA97" s="54"/>
      <c r="AB97" s="54">
        <f>SUM(AB61,AB66,AB71,AB76,AB81,AB87,AB92)</f>
        <v>0</v>
      </c>
      <c r="AC97" s="54"/>
      <c r="AD97" s="54">
        <f>SUM(AD61,AD66,AD71,AD76,AD81,AD87,AD92)</f>
        <v>0</v>
      </c>
      <c r="AE97" s="54"/>
      <c r="AF97" s="54">
        <f>SUM(AF61,AF66,AF71,AF76,AF81,AF87,AF92)</f>
        <v>0</v>
      </c>
      <c r="AG97" s="54"/>
      <c r="AH97" s="54">
        <f>SUM(AH61,AH66,AH71,AH76,AH81,AH87,AH92)</f>
        <v>0</v>
      </c>
      <c r="AI97" s="54"/>
      <c r="AJ97" s="54">
        <f>SUM(AJ61,AJ66,AJ71,AJ76,AJ81,AJ87,AJ92)</f>
        <v>0</v>
      </c>
      <c r="AK97" s="54"/>
      <c r="AL97" s="54">
        <f>SUM(AL61,AL66,AL71,AL76,AL81,AL87,AL92)</f>
        <v>0</v>
      </c>
      <c r="AM97" s="54"/>
      <c r="AN97" s="54">
        <f>SUM(AN61,AN66,AN71,AN76,AN81,AN87,AN92)</f>
        <v>0</v>
      </c>
      <c r="AO97" s="54"/>
      <c r="AP97" s="54">
        <f>SUM(AP61,AP66,AP71,AP76,AP81,AP87,AP92)</f>
        <v>0</v>
      </c>
      <c r="AQ97" s="54"/>
      <c r="AR97" s="54">
        <f>SUM(AR61,AR66,AR71,AR76,AR81,AR87,AR92)</f>
        <v>0</v>
      </c>
      <c r="AS97" s="54"/>
      <c r="AT97" s="54">
        <f>SUM(AT61,AT66,AT71,AT76,AT81,AT87,AT92)</f>
        <v>0</v>
      </c>
      <c r="AU97" s="54"/>
      <c r="AV97" s="54">
        <f>SUM(AV61,AV66,AV71,AV76,AV81,AV87,AV92)</f>
        <v>0</v>
      </c>
      <c r="AW97" s="54"/>
      <c r="AX97" s="54">
        <f>SUM(AX61,AX66,AX71,AX76,AX81,AX87,AX92)</f>
        <v>76983</v>
      </c>
      <c r="AY97" s="54"/>
      <c r="AZ97" s="54">
        <f>SUM(AZ61,AZ66,AZ71,AZ76,AZ81,AZ87,AZ92)</f>
        <v>0</v>
      </c>
      <c r="BA97" s="54"/>
      <c r="BB97" s="54">
        <f>SUM(BB61,BB66,BB71,BB76,BB81,BB87,BB92)</f>
        <v>0</v>
      </c>
      <c r="BC97" s="54"/>
      <c r="BD97" s="54">
        <f>SUM(BD61,BD66,BD71,BD76,BD81,BD87,BD92)</f>
        <v>0</v>
      </c>
      <c r="BE97" s="16"/>
      <c r="BF97" s="16"/>
      <c r="BG97" s="16"/>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c r="HT97" s="14"/>
      <c r="HU97" s="14"/>
      <c r="HV97" s="14"/>
      <c r="HW97" s="14"/>
      <c r="HX97" s="14"/>
      <c r="HY97" s="14"/>
      <c r="HZ97" s="14"/>
      <c r="IA97" s="14"/>
      <c r="IB97" s="14"/>
      <c r="IC97" s="14"/>
    </row>
    <row r="98" spans="1:237" customFormat="1">
      <c r="A98" s="14"/>
      <c r="B98" s="31" t="s">
        <v>137</v>
      </c>
      <c r="C98" s="32">
        <v>2019</v>
      </c>
      <c r="D98" s="54">
        <f>SUM(D62,D70,D72,D77,D82,D85,D88,D91,D93)</f>
        <v>40</v>
      </c>
      <c r="E98" s="54"/>
      <c r="F98" s="54">
        <f>SUM(F62,F70,F72,F77,F82,F85,F88,F91,F93)</f>
        <v>0</v>
      </c>
      <c r="G98" s="54"/>
      <c r="H98" s="54">
        <f>SUM(H62,H70,H72,H77,H82,H85,H88,H91,H93)</f>
        <v>0</v>
      </c>
      <c r="I98" s="54"/>
      <c r="J98" s="54">
        <f>SUM(J62,J70,J72,J77,J82,J85,J88,J91,J93)</f>
        <v>0</v>
      </c>
      <c r="K98" s="54"/>
      <c r="L98" s="54">
        <f>SUM(L62,L70,L72,L77,L82,L85,L88,L91,L93)</f>
        <v>68</v>
      </c>
      <c r="M98" s="17"/>
      <c r="N98" s="54">
        <f>SUM(N62,N70,N72,N77,N82,N85,N88,N91,N93)</f>
        <v>0</v>
      </c>
      <c r="O98" s="54"/>
      <c r="P98" s="54">
        <f>SUM(P62,P70,P72,P77,P82,P85,P88,P91,P93)</f>
        <v>0</v>
      </c>
      <c r="Q98" s="54"/>
      <c r="R98" s="54">
        <f>SUM(R62,R70,R72,R77,R82,R85,R88,R91,R93)</f>
        <v>2975</v>
      </c>
      <c r="S98" s="54"/>
      <c r="T98" s="54">
        <f>SUM(T62,T70,T72,T77,T82,T85,T88,T91,T93)</f>
        <v>0</v>
      </c>
      <c r="U98" s="54"/>
      <c r="V98" s="54">
        <f>SUM(V62,V70,V72,V77,V82,V85,V88,V91,V93)</f>
        <v>135</v>
      </c>
      <c r="W98" s="54"/>
      <c r="X98" s="54">
        <f>SUM(X62,X70,X72,X77,X82,X85,X88,X91,X93)</f>
        <v>0</v>
      </c>
      <c r="Y98" s="54"/>
      <c r="Z98" s="54">
        <f>SUM(Z62,Z70,Z72,Z77,Z82,Z85,Z88,Z91,Z93)</f>
        <v>0</v>
      </c>
      <c r="AA98" s="54"/>
      <c r="AB98" s="54">
        <f>SUM(AB62,AB70,AB72,AB77,AB82,AB85,AB88,AB91,AB93)</f>
        <v>0</v>
      </c>
      <c r="AC98" s="54"/>
      <c r="AD98" s="54">
        <f>SUM(AD62,AD70,AD72,AD77,AD82,AD85,AD88,AD91,AD93)</f>
        <v>6</v>
      </c>
      <c r="AE98" s="54"/>
      <c r="AF98" s="54">
        <f>SUM(AF62,AF70,AF72,AF77,AF82,AF85,AF88,AF91,AF93)</f>
        <v>0</v>
      </c>
      <c r="AG98" s="54"/>
      <c r="AH98" s="54">
        <f>SUM(AH62,AH70,AH72,AH77,AH82,AH85,AH88,AH91,AH93)</f>
        <v>0</v>
      </c>
      <c r="AI98" s="54"/>
      <c r="AJ98" s="54">
        <f>SUM(AJ62,AJ70,AJ72,AJ77,AJ82,AJ85,AJ88,AJ91,AJ93)</f>
        <v>0</v>
      </c>
      <c r="AK98" s="54"/>
      <c r="AL98" s="54">
        <f>SUM(AL62,AL70,AL72,AL77,AL82,AL85,AL88,AL91,AL93)</f>
        <v>0</v>
      </c>
      <c r="AM98" s="54"/>
      <c r="AN98" s="54">
        <f>SUM(AN62,AN70,AN72,AN77,AN82,AN85,AN88,AN91,AN93)</f>
        <v>0</v>
      </c>
      <c r="AO98" s="54"/>
      <c r="AP98" s="54">
        <f>SUM(AP62,AP70,AP72,AP77,AP82,AP85,AP88,AP91,AP93)</f>
        <v>0</v>
      </c>
      <c r="AQ98" s="54"/>
      <c r="AR98" s="54">
        <f>SUM(AR62,AR70,AR72,AR77,AR82,AR85,AR88,AR91,AR93)</f>
        <v>0</v>
      </c>
      <c r="AS98" s="54"/>
      <c r="AT98" s="54">
        <f>SUM(AT62,AT70,AT72,AT77,AT82,AT85,AT88,AT91,AT93)</f>
        <v>0</v>
      </c>
      <c r="AU98" s="54"/>
      <c r="AV98" s="54">
        <f>SUM(AV62,AV70,AV72,AV77,AV82,AV85,AV88,AV91,AV93)</f>
        <v>0</v>
      </c>
      <c r="AW98" s="54"/>
      <c r="AX98" s="54">
        <f>SUM(AX62,AX70,AX72,AX77,AX82,AX85,AX88,AX91,AX93)</f>
        <v>57383</v>
      </c>
      <c r="AY98" s="54"/>
      <c r="AZ98" s="54">
        <f>SUM(AZ62,AZ70,AZ72,AZ77,AZ82,AZ85,AZ88,AZ91,AZ93)</f>
        <v>0</v>
      </c>
      <c r="BA98" s="54"/>
      <c r="BB98" s="54">
        <f>SUM(BB62,BB70,BB72,BB77,BB82,BB85,BB88,BB91,BB93)</f>
        <v>0</v>
      </c>
      <c r="BC98" s="54"/>
      <c r="BD98" s="54">
        <f>SUM(BD62,BD70,BD72,BD77,BD82,BD85,BD88,BD91,BD93)</f>
        <v>0</v>
      </c>
      <c r="BE98" s="16"/>
      <c r="BF98" s="16"/>
      <c r="BG98" s="16"/>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4"/>
      <c r="HU98" s="14"/>
      <c r="HV98" s="14"/>
      <c r="HW98" s="14"/>
      <c r="HX98" s="14"/>
      <c r="HY98" s="14"/>
      <c r="HZ98" s="14"/>
      <c r="IA98" s="14"/>
      <c r="IB98" s="14"/>
      <c r="IC98" s="14"/>
    </row>
    <row r="99" spans="1:237" customFormat="1">
      <c r="A99" s="14"/>
      <c r="B99" s="31" t="s">
        <v>137</v>
      </c>
      <c r="C99" s="32">
        <v>2020</v>
      </c>
      <c r="D99" s="54">
        <f>SUM(D63,D67,D73,D78,D83,D86,D89,D94)</f>
        <v>1893</v>
      </c>
      <c r="E99" s="54"/>
      <c r="F99" s="54">
        <f>SUM(F63,F67,F73,F78,F83,F86,F89,F94)</f>
        <v>0</v>
      </c>
      <c r="G99" s="54"/>
      <c r="H99" s="54">
        <f>SUM(H63,H67,H73,H78,H83,H86,H89,H94)</f>
        <v>0</v>
      </c>
      <c r="I99" s="54"/>
      <c r="J99" s="54">
        <f>SUM(J63,J67,J73,J78,J83,J86,J89,J94)</f>
        <v>0</v>
      </c>
      <c r="K99" s="54"/>
      <c r="L99" s="54">
        <f>SUM(L63,L67,L73,L78,L83,L86,L89,L94)</f>
        <v>0</v>
      </c>
      <c r="M99" s="53"/>
      <c r="N99" s="54">
        <f>SUM(N63,N67,N73,N78,N83,N86,N89,N94)</f>
        <v>0</v>
      </c>
      <c r="O99" s="54"/>
      <c r="P99" s="54">
        <f>SUM(P63,P67,P73,P78,P83,P86,P89,P94)</f>
        <v>0</v>
      </c>
      <c r="Q99" s="54"/>
      <c r="R99" s="54">
        <f>SUM(R63,R67,R73,R78,R83,R86,R89,R94)</f>
        <v>0</v>
      </c>
      <c r="S99" s="54"/>
      <c r="T99" s="54">
        <f>SUM(T63,T67,T73,T78,T83,T86,T89,T94)</f>
        <v>0</v>
      </c>
      <c r="U99" s="54"/>
      <c r="V99" s="54">
        <f>SUM(V63,V67,V73,V78,V83,V86,V89,V94)</f>
        <v>0</v>
      </c>
      <c r="W99" s="54"/>
      <c r="X99" s="54">
        <f>SUM(X63,X67,X73,X78,X83,X86,X89,X94)</f>
        <v>0</v>
      </c>
      <c r="Y99" s="54"/>
      <c r="Z99" s="54">
        <f>SUM(Z63,Z67,Z73,Z78,Z83,Z86,Z89,Z94)</f>
        <v>0</v>
      </c>
      <c r="AA99" s="54"/>
      <c r="AB99" s="54">
        <f>SUM(AB63,AB67,AB73,AB78,AB83,AB86,AB89,AB94)</f>
        <v>0</v>
      </c>
      <c r="AC99" s="54"/>
      <c r="AD99" s="54">
        <f>SUM(AD63,AD67,AD73,AD78,AD83,AD86,AD89,AD94)</f>
        <v>0</v>
      </c>
      <c r="AE99" s="54"/>
      <c r="AF99" s="54">
        <f>SUM(AF63,AF67,AF73,AF78,AF83,AF86,AF89,AF94)</f>
        <v>0</v>
      </c>
      <c r="AG99" s="54"/>
      <c r="AH99" s="54">
        <f>SUM(AH63,AH67,AH73,AH78,AH83,AH86,AH89,AH94)</f>
        <v>0</v>
      </c>
      <c r="AI99" s="54"/>
      <c r="AJ99" s="54">
        <f>SUM(AJ63,AJ67,AJ73,AJ78,AJ83,AJ86,AJ89,AJ94)</f>
        <v>0</v>
      </c>
      <c r="AK99" s="54"/>
      <c r="AL99" s="54">
        <f>SUM(AL63,AL67,AL73,AL78,AL83,AL86,AL89,AL94)</f>
        <v>0</v>
      </c>
      <c r="AM99" s="54"/>
      <c r="AN99" s="54">
        <f>SUM(AN63,AN67,AN73,AN78,AN83,AN86,AN89,AN94)</f>
        <v>0</v>
      </c>
      <c r="AO99" s="54"/>
      <c r="AP99" s="54">
        <f>SUM(AP63,AP67,AP73,AP78,AP83,AP86,AP89,AP94)</f>
        <v>0</v>
      </c>
      <c r="AQ99" s="54"/>
      <c r="AR99" s="54">
        <f>SUM(AR63,AR67,AR73,AR78,AR83,AR86,AR89,AR94)</f>
        <v>0</v>
      </c>
      <c r="AS99" s="54"/>
      <c r="AT99" s="54">
        <f>SUM(AT63,AT67,AT73,AT78,AT83,AT86,AT89,AT94)</f>
        <v>0</v>
      </c>
      <c r="AU99" s="54"/>
      <c r="AV99" s="54">
        <f>SUM(AV63,AV67,AV73,AV78,AV83,AV86,AV89,AV94)</f>
        <v>0</v>
      </c>
      <c r="AW99" s="54"/>
      <c r="AX99" s="54">
        <f>SUM(AX63,AX67,AX73,AX78,AX83,AX86,AX89,AX94)</f>
        <v>82281</v>
      </c>
      <c r="AY99" s="54"/>
      <c r="AZ99" s="54">
        <f>SUM(AZ63,AZ67,AZ73,AZ78,AZ83,AZ86,AZ89,AZ94)</f>
        <v>0</v>
      </c>
      <c r="BA99" s="54"/>
      <c r="BB99" s="54">
        <f>SUM(BB63,BB67,BB73,BB78,BB83,BB86,BB89,BB94)</f>
        <v>0</v>
      </c>
      <c r="BC99" s="54"/>
      <c r="BD99" s="54">
        <f>SUM(BD63,BD67,BD73,BD78,BD83,BD86,BD89,BD94)</f>
        <v>0</v>
      </c>
      <c r="BE99" s="16"/>
      <c r="BF99" s="16"/>
      <c r="BG99" s="16"/>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c r="HT99" s="14"/>
      <c r="HU99" s="14"/>
      <c r="HV99" s="14"/>
      <c r="HW99" s="14"/>
      <c r="HX99" s="14"/>
      <c r="HY99" s="14"/>
      <c r="HZ99" s="14"/>
      <c r="IA99" s="14"/>
      <c r="IB99" s="14"/>
      <c r="IC99" s="14"/>
    </row>
    <row r="100" spans="1:237" customFormat="1">
      <c r="A100" s="14"/>
      <c r="B100" s="31" t="s">
        <v>137</v>
      </c>
      <c r="C100" s="32">
        <v>2021</v>
      </c>
      <c r="D100" s="17">
        <f>SUM(D64,D69,D74,D79,D84,D90,D95)</f>
        <v>15</v>
      </c>
      <c r="E100" s="17"/>
      <c r="F100" s="17">
        <f>SUM(F64,F69,F74,F79,F84,F90,F95)</f>
        <v>0</v>
      </c>
      <c r="G100" s="17"/>
      <c r="H100" s="17">
        <f>SUM(H64,H69,H74,H79,H84,H90,H95)</f>
        <v>0</v>
      </c>
      <c r="I100" s="17"/>
      <c r="J100" s="17">
        <f>SUM(J64,J69,J74,J79,J84,J90,J95)</f>
        <v>0</v>
      </c>
      <c r="K100" s="17"/>
      <c r="L100" s="17">
        <f>SUM(L64,L69,L74,L79,L84,L90,L95)</f>
        <v>0</v>
      </c>
      <c r="M100" s="17"/>
      <c r="N100" s="17">
        <f>SUM(N64,N69,N74,N79,N84,N90,N95)</f>
        <v>0</v>
      </c>
      <c r="O100" s="17"/>
      <c r="P100" s="17">
        <f>SUM(P64,P69,P74,P79,P84,P90,P95)</f>
        <v>0</v>
      </c>
      <c r="Q100" s="17"/>
      <c r="R100" s="17">
        <f>SUM(R64,R69,R74,R79,R84,R90,R95)</f>
        <v>0</v>
      </c>
      <c r="S100" s="17"/>
      <c r="T100" s="17">
        <f>SUM(T64,T69,T74,T79,T84,T90,T95)</f>
        <v>0</v>
      </c>
      <c r="U100" s="17"/>
      <c r="V100" s="17">
        <f>SUM(V64,V69,V74,V79,V84,V90,V95)</f>
        <v>0</v>
      </c>
      <c r="W100" s="17"/>
      <c r="X100" s="17">
        <f>SUM(X64,X69,X74,X79,X84,X90,X95)</f>
        <v>0</v>
      </c>
      <c r="Y100" s="17"/>
      <c r="Z100" s="17">
        <f>SUM(Z64,Z69,Z74,Z79,Z84,Z90,Z95)</f>
        <v>0</v>
      </c>
      <c r="AA100" s="17"/>
      <c r="AB100" s="17">
        <f>SUM(AB64,AB69,AB74,AB79,AB84,AB90,AB95)</f>
        <v>0</v>
      </c>
      <c r="AC100" s="17"/>
      <c r="AD100" s="17">
        <f>SUM(AD64,AD69,AD74,AD79,AD84,AD90,AD95)</f>
        <v>0</v>
      </c>
      <c r="AE100" s="17"/>
      <c r="AF100" s="17">
        <f>SUM(AF64,AF69,AF74,AF79,AF84,AF90,AF95)</f>
        <v>0</v>
      </c>
      <c r="AG100" s="17"/>
      <c r="AH100" s="17">
        <f>SUM(AH64,AH69,AH74,AH79,AH84,AH90,AH95)</f>
        <v>0</v>
      </c>
      <c r="AI100" s="17"/>
      <c r="AJ100" s="17">
        <f>SUM(AJ64,AJ69,AJ74,AJ79,AJ84,AJ90,AJ95)</f>
        <v>0</v>
      </c>
      <c r="AK100" s="17"/>
      <c r="AL100" s="17">
        <f>SUM(AL64,AL69,AL74,AL79,AL84,AL90,AL95)</f>
        <v>0</v>
      </c>
      <c r="AM100" s="17"/>
      <c r="AN100" s="17">
        <f>SUM(AN64,AN69,AN74,AN79,AN84,AN90,AN95)</f>
        <v>0</v>
      </c>
      <c r="AO100" s="17"/>
      <c r="AP100" s="17">
        <f>SUM(AP64,AP69,AP74,AP79,AP84,AP90,AP95)</f>
        <v>0</v>
      </c>
      <c r="AQ100" s="17"/>
      <c r="AR100" s="17">
        <f>SUM(AR64,AR69,AR74,AR79,AR84,AR90,AR95)</f>
        <v>0</v>
      </c>
      <c r="AS100" s="17"/>
      <c r="AT100" s="17">
        <f>SUM(AT64,AT69,AT74,AT79,AT84,AT90,AT95)</f>
        <v>0</v>
      </c>
      <c r="AU100" s="17"/>
      <c r="AV100" s="17">
        <f>SUM(AV64,AV69,AV74,AV79,AV84,AV90,AV95)</f>
        <v>0</v>
      </c>
      <c r="AW100" s="17"/>
      <c r="AX100" s="17">
        <f>SUM(AX64,AX69,AX74,AX79,AX84,AX90,AX95)</f>
        <v>143754</v>
      </c>
      <c r="AY100" s="17"/>
      <c r="AZ100" s="17">
        <f>SUM(AZ64,AZ69,AZ74,AZ79,AZ84,AZ90,AZ95)</f>
        <v>0</v>
      </c>
      <c r="BA100" s="17"/>
      <c r="BB100" s="17">
        <f>SUM(BB64,BB69,BB74,BB79,BB84,BB90,BB95)</f>
        <v>0</v>
      </c>
      <c r="BC100" s="17"/>
      <c r="BD100" s="17">
        <f>SUM(BD64,BD69,BD74,BD79,BD84,BD90,BD95)</f>
        <v>0</v>
      </c>
      <c r="BE100" s="16"/>
      <c r="BF100" s="16"/>
      <c r="BG100" s="16"/>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c r="HT100" s="14"/>
      <c r="HU100" s="14"/>
      <c r="HV100" s="14"/>
      <c r="HW100" s="14"/>
      <c r="HX100" s="14"/>
      <c r="HY100" s="14"/>
      <c r="HZ100" s="14"/>
      <c r="IA100" s="14"/>
      <c r="IB100" s="14"/>
      <c r="IC100" s="14"/>
    </row>
    <row r="101" spans="1:237" s="13" customFormat="1" ht="13" thickBot="1">
      <c r="A101" s="14"/>
      <c r="B101" s="31" t="s">
        <v>137</v>
      </c>
      <c r="C101" s="32">
        <v>2022</v>
      </c>
      <c r="D101" s="17">
        <f>SUM(D65,D68,D75,D80,D96)</f>
        <v>4</v>
      </c>
      <c r="E101" s="17"/>
      <c r="F101" s="17">
        <f t="shared" ref="F101:BD101" si="8">SUM(F65,F68,F75,F80,F96)</f>
        <v>0</v>
      </c>
      <c r="G101" s="17"/>
      <c r="H101" s="17">
        <f t="shared" si="8"/>
        <v>0</v>
      </c>
      <c r="I101" s="17"/>
      <c r="J101" s="17">
        <f t="shared" ref="J101" si="9">SUM(J65,J68,J75,J80,J96)</f>
        <v>0</v>
      </c>
      <c r="K101" s="17"/>
      <c r="L101" s="17">
        <f t="shared" si="8"/>
        <v>0</v>
      </c>
      <c r="M101" s="17"/>
      <c r="N101" s="17">
        <f t="shared" si="8"/>
        <v>5</v>
      </c>
      <c r="O101" s="17"/>
      <c r="P101" s="17">
        <f t="shared" si="8"/>
        <v>0</v>
      </c>
      <c r="Q101" s="17"/>
      <c r="R101" s="17">
        <f t="shared" si="8"/>
        <v>0</v>
      </c>
      <c r="S101" s="17"/>
      <c r="T101" s="17">
        <f t="shared" si="8"/>
        <v>0</v>
      </c>
      <c r="U101" s="17"/>
      <c r="V101" s="17">
        <f t="shared" si="8"/>
        <v>0</v>
      </c>
      <c r="W101" s="17"/>
      <c r="X101" s="17">
        <f t="shared" si="8"/>
        <v>0</v>
      </c>
      <c r="Y101" s="17"/>
      <c r="Z101" s="17">
        <f t="shared" si="8"/>
        <v>0</v>
      </c>
      <c r="AA101" s="17"/>
      <c r="AB101" s="17">
        <f t="shared" si="8"/>
        <v>0</v>
      </c>
      <c r="AC101" s="17"/>
      <c r="AD101" s="17">
        <f t="shared" si="8"/>
        <v>0</v>
      </c>
      <c r="AE101" s="17"/>
      <c r="AF101" s="17">
        <f t="shared" si="8"/>
        <v>0</v>
      </c>
      <c r="AG101" s="17"/>
      <c r="AH101" s="17">
        <f t="shared" ref="AH101" si="10">SUM(AH65,AH68,AH75,AH80,AH96)</f>
        <v>0</v>
      </c>
      <c r="AI101" s="17"/>
      <c r="AJ101" s="17">
        <f t="shared" si="8"/>
        <v>0</v>
      </c>
      <c r="AK101" s="17"/>
      <c r="AL101" s="17">
        <f t="shared" si="8"/>
        <v>87</v>
      </c>
      <c r="AM101" s="17"/>
      <c r="AN101" s="17">
        <f t="shared" si="8"/>
        <v>0</v>
      </c>
      <c r="AO101" s="17"/>
      <c r="AP101" s="17">
        <f t="shared" si="8"/>
        <v>0</v>
      </c>
      <c r="AQ101" s="17"/>
      <c r="AR101" s="17">
        <f t="shared" ref="AR101" si="11">SUM(AR65,AR68,AR75,AR80,AR96)</f>
        <v>0</v>
      </c>
      <c r="AS101" s="17"/>
      <c r="AT101" s="17">
        <f t="shared" si="8"/>
        <v>0</v>
      </c>
      <c r="AU101" s="17"/>
      <c r="AV101" s="17">
        <f t="shared" si="8"/>
        <v>0</v>
      </c>
      <c r="AW101" s="17"/>
      <c r="AX101" s="17">
        <f t="shared" si="8"/>
        <v>120379</v>
      </c>
      <c r="AY101" s="17"/>
      <c r="AZ101" s="17">
        <f t="shared" si="8"/>
        <v>0</v>
      </c>
      <c r="BA101" s="17"/>
      <c r="BB101" s="17">
        <f t="shared" si="8"/>
        <v>11</v>
      </c>
      <c r="BC101" s="17"/>
      <c r="BD101" s="17">
        <f t="shared" si="8"/>
        <v>0</v>
      </c>
      <c r="BE101" s="16"/>
      <c r="BF101" s="16"/>
      <c r="BG101" s="16"/>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c r="HT101" s="14"/>
      <c r="HU101" s="14"/>
      <c r="HV101" s="14"/>
      <c r="HW101" s="14"/>
      <c r="HX101" s="14"/>
      <c r="HY101" s="14"/>
      <c r="HZ101" s="14"/>
      <c r="IA101" s="14"/>
      <c r="IB101" s="14"/>
      <c r="IC101" s="14"/>
    </row>
    <row r="102" spans="1:237" customFormat="1" ht="25.4" customHeight="1">
      <c r="A102" s="14"/>
      <c r="B102" s="56" t="s">
        <v>114</v>
      </c>
      <c r="C102" s="79"/>
      <c r="D102" s="80"/>
      <c r="E102" s="80"/>
      <c r="F102" s="80"/>
      <c r="G102" s="80"/>
      <c r="H102" s="80"/>
      <c r="I102" s="80"/>
      <c r="J102" s="80"/>
      <c r="K102" s="80"/>
      <c r="L102" s="80"/>
      <c r="M102" s="81"/>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52"/>
      <c r="BF102" s="16"/>
      <c r="BG102" s="16"/>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4"/>
      <c r="HU102" s="14"/>
      <c r="HV102" s="14"/>
      <c r="HW102" s="14"/>
      <c r="HX102" s="14"/>
      <c r="HY102" s="14"/>
      <c r="HZ102" s="14"/>
      <c r="IA102" s="14"/>
      <c r="IB102" s="14"/>
      <c r="IC102" s="14"/>
    </row>
    <row r="103" spans="1:237" customFormat="1" ht="23">
      <c r="A103" s="14"/>
      <c r="B103" s="61" t="s">
        <v>115</v>
      </c>
      <c r="C103" s="32"/>
      <c r="D103" s="46"/>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52"/>
      <c r="BF103" s="16"/>
      <c r="BG103" s="16"/>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c r="GZ103" s="14"/>
      <c r="HA103" s="14"/>
      <c r="HB103" s="14"/>
      <c r="HC103" s="14"/>
      <c r="HD103" s="14"/>
      <c r="HE103" s="14"/>
      <c r="HF103" s="14"/>
      <c r="HG103" s="14"/>
      <c r="HH103" s="14"/>
      <c r="HI103" s="14"/>
      <c r="HJ103" s="14"/>
      <c r="HK103" s="14"/>
      <c r="HL103" s="14"/>
      <c r="HM103" s="14"/>
      <c r="HN103" s="14"/>
      <c r="HO103" s="14"/>
      <c r="HP103" s="14"/>
      <c r="HQ103" s="14"/>
      <c r="HR103" s="14"/>
      <c r="HS103" s="14"/>
      <c r="HT103" s="14"/>
      <c r="HU103" s="14"/>
      <c r="HV103" s="14"/>
      <c r="HW103" s="14"/>
      <c r="HX103" s="14"/>
      <c r="HY103" s="14"/>
      <c r="HZ103" s="14"/>
      <c r="IA103" s="14"/>
      <c r="IB103" s="14"/>
      <c r="IC103" s="14"/>
    </row>
    <row r="104" spans="1:237" s="5" customFormat="1">
      <c r="A104" s="16"/>
      <c r="B104" s="43" t="s">
        <v>110</v>
      </c>
      <c r="C104" s="44">
        <v>2018</v>
      </c>
      <c r="D104" s="29">
        <v>53500</v>
      </c>
      <c r="E104" s="45"/>
      <c r="F104" s="29">
        <v>150</v>
      </c>
      <c r="G104" s="45"/>
      <c r="H104" s="29" t="s">
        <v>14</v>
      </c>
      <c r="I104" s="45"/>
      <c r="J104" s="29" t="s">
        <v>14</v>
      </c>
      <c r="K104" s="45"/>
      <c r="L104" s="29">
        <v>19370</v>
      </c>
      <c r="M104" s="29"/>
      <c r="N104" s="29">
        <v>5718</v>
      </c>
      <c r="O104" s="83"/>
      <c r="P104" s="29">
        <v>449</v>
      </c>
      <c r="Q104" s="45"/>
      <c r="R104" s="29" t="s">
        <v>14</v>
      </c>
      <c r="S104" s="45"/>
      <c r="T104" s="29" t="s">
        <v>14</v>
      </c>
      <c r="U104" s="45"/>
      <c r="V104" s="29" t="s">
        <v>14</v>
      </c>
      <c r="W104" s="45"/>
      <c r="X104" s="29" t="s">
        <v>14</v>
      </c>
      <c r="Y104" s="45"/>
      <c r="Z104" s="29">
        <v>18</v>
      </c>
      <c r="AA104" s="45"/>
      <c r="AB104" s="29" t="s">
        <v>14</v>
      </c>
      <c r="AC104" s="45"/>
      <c r="AD104" s="29" t="s">
        <v>14</v>
      </c>
      <c r="AE104" s="45"/>
      <c r="AF104" s="29" t="s">
        <v>14</v>
      </c>
      <c r="AG104" s="29"/>
      <c r="AH104" s="29" t="s">
        <v>14</v>
      </c>
      <c r="AI104" s="45"/>
      <c r="AJ104" s="29" t="s">
        <v>14</v>
      </c>
      <c r="AK104" s="45"/>
      <c r="AL104" s="29">
        <v>6552</v>
      </c>
      <c r="AM104" s="45"/>
      <c r="AN104" s="29" t="s">
        <v>14</v>
      </c>
      <c r="AO104" s="45"/>
      <c r="AP104" s="29" t="s">
        <v>14</v>
      </c>
      <c r="AQ104" s="29"/>
      <c r="AR104" s="29" t="s">
        <v>14</v>
      </c>
      <c r="AS104" s="45"/>
      <c r="AT104" s="29">
        <v>3873</v>
      </c>
      <c r="AU104" s="45"/>
      <c r="AV104" s="29" t="s">
        <v>14</v>
      </c>
      <c r="AW104" s="45"/>
      <c r="AX104" s="29">
        <v>3521</v>
      </c>
      <c r="AY104" s="45"/>
      <c r="AZ104" s="29">
        <v>908</v>
      </c>
      <c r="BA104" s="45"/>
      <c r="BB104" s="29" t="s">
        <v>14</v>
      </c>
      <c r="BC104" s="45"/>
      <c r="BD104" s="29" t="s">
        <v>14</v>
      </c>
      <c r="BE104" s="52"/>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row>
    <row r="105" spans="1:237" s="5" customFormat="1">
      <c r="A105" s="16"/>
      <c r="B105" s="43"/>
      <c r="C105" s="44">
        <v>2019</v>
      </c>
      <c r="D105" s="29">
        <v>32880</v>
      </c>
      <c r="E105" s="45"/>
      <c r="F105" s="29" t="s">
        <v>14</v>
      </c>
      <c r="G105" s="45"/>
      <c r="H105" s="29" t="s">
        <v>14</v>
      </c>
      <c r="I105" s="45"/>
      <c r="J105" s="29" t="s">
        <v>14</v>
      </c>
      <c r="K105" s="45"/>
      <c r="L105" s="29">
        <v>6616</v>
      </c>
      <c r="M105" s="29"/>
      <c r="N105" s="29">
        <v>2014</v>
      </c>
      <c r="O105" s="45"/>
      <c r="P105" s="29" t="s">
        <v>14</v>
      </c>
      <c r="Q105" s="45"/>
      <c r="R105" s="29" t="s">
        <v>14</v>
      </c>
      <c r="S105" s="45"/>
      <c r="T105" s="29" t="s">
        <v>14</v>
      </c>
      <c r="U105" s="45"/>
      <c r="V105" s="29" t="s">
        <v>14</v>
      </c>
      <c r="W105" s="45"/>
      <c r="X105" s="29" t="s">
        <v>14</v>
      </c>
      <c r="Y105" s="45"/>
      <c r="Z105" s="29" t="s">
        <v>14</v>
      </c>
      <c r="AA105" s="45"/>
      <c r="AB105" s="29" t="s">
        <v>14</v>
      </c>
      <c r="AC105" s="45"/>
      <c r="AD105" s="29" t="s">
        <v>14</v>
      </c>
      <c r="AE105" s="45"/>
      <c r="AF105" s="29" t="s">
        <v>14</v>
      </c>
      <c r="AG105" s="29"/>
      <c r="AH105" s="29" t="s">
        <v>14</v>
      </c>
      <c r="AI105" s="45"/>
      <c r="AJ105" s="29" t="s">
        <v>14</v>
      </c>
      <c r="AK105" s="45"/>
      <c r="AL105" s="29" t="s">
        <v>14</v>
      </c>
      <c r="AM105" s="45"/>
      <c r="AN105" s="29" t="s">
        <v>14</v>
      </c>
      <c r="AO105" s="45"/>
      <c r="AP105" s="29" t="s">
        <v>14</v>
      </c>
      <c r="AQ105" s="29"/>
      <c r="AR105" s="29" t="s">
        <v>14</v>
      </c>
      <c r="AS105" s="45"/>
      <c r="AT105" s="29">
        <v>3606</v>
      </c>
      <c r="AU105" s="45"/>
      <c r="AV105" s="29" t="s">
        <v>14</v>
      </c>
      <c r="AW105" s="45"/>
      <c r="AX105" s="29" t="s">
        <v>14</v>
      </c>
      <c r="AY105" s="45"/>
      <c r="AZ105" s="29" t="s">
        <v>14</v>
      </c>
      <c r="BA105" s="45"/>
      <c r="BB105" s="29" t="s">
        <v>14</v>
      </c>
      <c r="BC105" s="45"/>
      <c r="BD105" s="29" t="s">
        <v>14</v>
      </c>
      <c r="BE105" s="52"/>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row>
    <row r="106" spans="1:237" s="5" customFormat="1">
      <c r="A106" s="16"/>
      <c r="B106" s="43"/>
      <c r="C106" s="44">
        <v>2020</v>
      </c>
      <c r="D106" s="29">
        <v>48921</v>
      </c>
      <c r="E106" s="45"/>
      <c r="F106" s="29">
        <v>156</v>
      </c>
      <c r="G106" s="45"/>
      <c r="H106" s="29" t="s">
        <v>14</v>
      </c>
      <c r="I106" s="45"/>
      <c r="J106" s="29" t="s">
        <v>14</v>
      </c>
      <c r="K106" s="45"/>
      <c r="L106" s="29">
        <v>6838</v>
      </c>
      <c r="M106" s="29"/>
      <c r="N106" s="29">
        <v>492</v>
      </c>
      <c r="O106" s="45"/>
      <c r="P106" s="29" t="s">
        <v>14</v>
      </c>
      <c r="Q106" s="45"/>
      <c r="R106" s="29" t="s">
        <v>14</v>
      </c>
      <c r="S106" s="45"/>
      <c r="T106" s="29" t="s">
        <v>14</v>
      </c>
      <c r="U106" s="45"/>
      <c r="V106" s="29" t="s">
        <v>14</v>
      </c>
      <c r="W106" s="45"/>
      <c r="X106" s="29" t="s">
        <v>14</v>
      </c>
      <c r="Y106" s="45"/>
      <c r="Z106" s="29" t="s">
        <v>14</v>
      </c>
      <c r="AA106" s="45"/>
      <c r="AB106" s="29" t="s">
        <v>14</v>
      </c>
      <c r="AC106" s="45"/>
      <c r="AD106" s="29" t="s">
        <v>14</v>
      </c>
      <c r="AE106" s="45"/>
      <c r="AF106" s="29" t="s">
        <v>14</v>
      </c>
      <c r="AG106" s="29"/>
      <c r="AH106" s="29" t="s">
        <v>14</v>
      </c>
      <c r="AI106" s="45"/>
      <c r="AJ106" s="29" t="s">
        <v>14</v>
      </c>
      <c r="AK106" s="45"/>
      <c r="AL106" s="29">
        <v>3</v>
      </c>
      <c r="AM106" s="45"/>
      <c r="AN106" s="29" t="s">
        <v>14</v>
      </c>
      <c r="AO106" s="45"/>
      <c r="AP106" s="29" t="s">
        <v>14</v>
      </c>
      <c r="AQ106" s="29"/>
      <c r="AR106" s="29" t="s">
        <v>14</v>
      </c>
      <c r="AS106" s="45"/>
      <c r="AT106" s="29">
        <v>2796</v>
      </c>
      <c r="AU106" s="45"/>
      <c r="AV106" s="29" t="s">
        <v>14</v>
      </c>
      <c r="AW106" s="45"/>
      <c r="AX106" s="29">
        <v>1716</v>
      </c>
      <c r="AY106" s="45"/>
      <c r="AZ106" s="29">
        <v>303</v>
      </c>
      <c r="BA106" s="45"/>
      <c r="BB106" s="29" t="s">
        <v>14</v>
      </c>
      <c r="BC106" s="45"/>
      <c r="BD106" s="29" t="s">
        <v>14</v>
      </c>
      <c r="BE106" s="52"/>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row>
    <row r="107" spans="1:237" s="5" customFormat="1">
      <c r="A107" s="16"/>
      <c r="B107" s="43"/>
      <c r="C107" s="44">
        <v>2021</v>
      </c>
      <c r="D107" s="29">
        <v>12192</v>
      </c>
      <c r="E107" s="29"/>
      <c r="F107" s="29" t="s">
        <v>14</v>
      </c>
      <c r="G107" s="29"/>
      <c r="H107" s="29" t="s">
        <v>14</v>
      </c>
      <c r="I107" s="29"/>
      <c r="J107" s="29" t="s">
        <v>14</v>
      </c>
      <c r="K107" s="29"/>
      <c r="L107" s="29">
        <v>3808</v>
      </c>
      <c r="M107" s="29"/>
      <c r="N107" s="29" t="s">
        <v>14</v>
      </c>
      <c r="O107" s="29"/>
      <c r="P107" s="29" t="s">
        <v>14</v>
      </c>
      <c r="Q107" s="29"/>
      <c r="R107" s="29" t="s">
        <v>14</v>
      </c>
      <c r="S107" s="29"/>
      <c r="T107" s="29" t="s">
        <v>14</v>
      </c>
      <c r="U107" s="29"/>
      <c r="V107" s="29" t="s">
        <v>14</v>
      </c>
      <c r="W107" s="29"/>
      <c r="X107" s="29" t="s">
        <v>14</v>
      </c>
      <c r="Y107" s="29"/>
      <c r="Z107" s="29" t="s">
        <v>14</v>
      </c>
      <c r="AA107" s="29"/>
      <c r="AB107" s="29" t="s">
        <v>14</v>
      </c>
      <c r="AC107" s="29"/>
      <c r="AD107" s="29" t="s">
        <v>14</v>
      </c>
      <c r="AE107" s="29"/>
      <c r="AF107" s="29" t="s">
        <v>14</v>
      </c>
      <c r="AG107" s="29"/>
      <c r="AH107" s="29" t="s">
        <v>14</v>
      </c>
      <c r="AI107" s="29"/>
      <c r="AJ107" s="29" t="s">
        <v>14</v>
      </c>
      <c r="AK107" s="29"/>
      <c r="AL107" s="29">
        <v>12000</v>
      </c>
      <c r="AM107" s="29"/>
      <c r="AN107" s="29" t="s">
        <v>14</v>
      </c>
      <c r="AO107" s="29"/>
      <c r="AP107" s="29" t="s">
        <v>14</v>
      </c>
      <c r="AQ107" s="29"/>
      <c r="AR107" s="29" t="s">
        <v>14</v>
      </c>
      <c r="AS107" s="29"/>
      <c r="AT107" s="29">
        <v>4</v>
      </c>
      <c r="AU107" s="29"/>
      <c r="AV107" s="29" t="s">
        <v>14</v>
      </c>
      <c r="AW107" s="29"/>
      <c r="AX107" s="29">
        <v>18578</v>
      </c>
      <c r="AY107" s="29"/>
      <c r="AZ107" s="29">
        <v>74</v>
      </c>
      <c r="BA107" s="29"/>
      <c r="BB107" s="29" t="s">
        <v>14</v>
      </c>
      <c r="BC107" s="29"/>
      <c r="BD107" s="29" t="s">
        <v>14</v>
      </c>
      <c r="BE107" s="52"/>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row>
    <row r="108" spans="1:237" s="4" customFormat="1">
      <c r="A108" s="16"/>
      <c r="B108" s="43"/>
      <c r="C108" s="48">
        <v>2022</v>
      </c>
      <c r="D108" s="29">
        <v>571</v>
      </c>
      <c r="E108" s="29"/>
      <c r="F108" s="29" t="s">
        <v>14</v>
      </c>
      <c r="G108" s="29"/>
      <c r="H108" s="29" t="s">
        <v>14</v>
      </c>
      <c r="I108" s="29"/>
      <c r="J108" s="29" t="s">
        <v>14</v>
      </c>
      <c r="K108" s="29"/>
      <c r="L108" s="29">
        <v>2117</v>
      </c>
      <c r="M108" s="29"/>
      <c r="N108" s="29">
        <v>1031</v>
      </c>
      <c r="O108" s="29"/>
      <c r="P108" s="29" t="s">
        <v>14</v>
      </c>
      <c r="Q108" s="29"/>
      <c r="R108" s="29" t="s">
        <v>14</v>
      </c>
      <c r="S108" s="29"/>
      <c r="T108" s="29" t="s">
        <v>14</v>
      </c>
      <c r="U108" s="29"/>
      <c r="V108" s="29" t="s">
        <v>14</v>
      </c>
      <c r="W108" s="29"/>
      <c r="X108" s="29" t="s">
        <v>14</v>
      </c>
      <c r="Y108" s="29"/>
      <c r="Z108" s="29" t="s">
        <v>14</v>
      </c>
      <c r="AA108" s="29"/>
      <c r="AB108" s="29" t="s">
        <v>14</v>
      </c>
      <c r="AC108" s="29"/>
      <c r="AD108" s="29" t="s">
        <v>14</v>
      </c>
      <c r="AE108" s="29"/>
      <c r="AF108" s="29" t="s">
        <v>14</v>
      </c>
      <c r="AG108" s="29"/>
      <c r="AH108" s="29" t="s">
        <v>14</v>
      </c>
      <c r="AI108" s="29"/>
      <c r="AJ108" s="29" t="s">
        <v>14</v>
      </c>
      <c r="AK108" s="29"/>
      <c r="AL108" s="29" t="s">
        <v>14</v>
      </c>
      <c r="AM108" s="29"/>
      <c r="AN108" s="29" t="s">
        <v>14</v>
      </c>
      <c r="AO108" s="29"/>
      <c r="AP108" s="29" t="s">
        <v>14</v>
      </c>
      <c r="AQ108" s="29"/>
      <c r="AR108" s="29" t="s">
        <v>14</v>
      </c>
      <c r="AS108" s="29"/>
      <c r="AT108" s="29">
        <v>5</v>
      </c>
      <c r="AU108" s="29"/>
      <c r="AV108" s="29" t="s">
        <v>14</v>
      </c>
      <c r="AW108" s="29"/>
      <c r="AX108" s="29" t="s">
        <v>14</v>
      </c>
      <c r="AY108" s="29"/>
      <c r="AZ108" s="29">
        <v>90</v>
      </c>
      <c r="BA108" s="29"/>
      <c r="BB108" s="29" t="s">
        <v>14</v>
      </c>
      <c r="BC108" s="29"/>
      <c r="BD108" s="29" t="s">
        <v>14</v>
      </c>
      <c r="BE108" s="52"/>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row>
    <row r="109" spans="1:237" customFormat="1">
      <c r="A109" s="14"/>
      <c r="B109" s="84" t="s">
        <v>136</v>
      </c>
      <c r="C109" s="44">
        <v>2018</v>
      </c>
      <c r="D109" s="29" t="s">
        <v>14</v>
      </c>
      <c r="E109" s="45"/>
      <c r="F109" s="29" t="s">
        <v>14</v>
      </c>
      <c r="G109" s="45"/>
      <c r="H109" s="29" t="s">
        <v>14</v>
      </c>
      <c r="I109" s="45"/>
      <c r="J109" s="29" t="s">
        <v>14</v>
      </c>
      <c r="K109" s="45"/>
      <c r="L109" s="29">
        <v>11</v>
      </c>
      <c r="M109" s="82"/>
      <c r="N109" s="29" t="s">
        <v>14</v>
      </c>
      <c r="O109" s="71"/>
      <c r="P109" s="29" t="s">
        <v>14</v>
      </c>
      <c r="Q109" s="45"/>
      <c r="R109" s="29" t="s">
        <v>14</v>
      </c>
      <c r="S109" s="45"/>
      <c r="T109" s="29" t="s">
        <v>14</v>
      </c>
      <c r="U109" s="45"/>
      <c r="V109" s="29" t="s">
        <v>14</v>
      </c>
      <c r="W109" s="45"/>
      <c r="X109" s="29" t="s">
        <v>14</v>
      </c>
      <c r="Y109" s="45"/>
      <c r="Z109" s="29" t="s">
        <v>14</v>
      </c>
      <c r="AA109" s="45"/>
      <c r="AB109" s="29" t="s">
        <v>14</v>
      </c>
      <c r="AC109" s="45"/>
      <c r="AD109" s="29" t="s">
        <v>14</v>
      </c>
      <c r="AE109" s="45"/>
      <c r="AF109" s="29" t="s">
        <v>14</v>
      </c>
      <c r="AG109" s="29"/>
      <c r="AH109" s="29" t="s">
        <v>14</v>
      </c>
      <c r="AI109" s="45"/>
      <c r="AJ109" s="29" t="s">
        <v>14</v>
      </c>
      <c r="AK109" s="45"/>
      <c r="AL109" s="29" t="s">
        <v>14</v>
      </c>
      <c r="AM109" s="45"/>
      <c r="AN109" s="29" t="s">
        <v>14</v>
      </c>
      <c r="AO109" s="45"/>
      <c r="AP109" s="29" t="s">
        <v>14</v>
      </c>
      <c r="AQ109" s="29"/>
      <c r="AR109" s="29" t="s">
        <v>14</v>
      </c>
      <c r="AS109" s="45"/>
      <c r="AT109" s="29" t="s">
        <v>14</v>
      </c>
      <c r="AU109" s="45"/>
      <c r="AV109" s="29" t="s">
        <v>14</v>
      </c>
      <c r="AW109" s="45"/>
      <c r="AX109" s="29" t="s">
        <v>15</v>
      </c>
      <c r="AY109" s="45"/>
      <c r="AZ109" s="29" t="s">
        <v>15</v>
      </c>
      <c r="BA109" s="45"/>
      <c r="BB109" s="29" t="s">
        <v>14</v>
      </c>
      <c r="BC109" s="71" t="s">
        <v>89</v>
      </c>
      <c r="BD109" s="29" t="s">
        <v>14</v>
      </c>
      <c r="BE109" s="52"/>
      <c r="BF109" s="16"/>
      <c r="BG109" s="16"/>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14"/>
      <c r="GJ109" s="14"/>
      <c r="GK109" s="14"/>
      <c r="GL109" s="14"/>
      <c r="GM109" s="14"/>
      <c r="GN109" s="14"/>
      <c r="GO109" s="14"/>
      <c r="GP109" s="14"/>
      <c r="GQ109" s="14"/>
      <c r="GR109" s="14"/>
      <c r="GS109" s="14"/>
      <c r="GT109" s="14"/>
      <c r="GU109" s="14"/>
      <c r="GV109" s="14"/>
      <c r="GW109" s="14"/>
      <c r="GX109" s="14"/>
      <c r="GY109" s="14"/>
      <c r="GZ109" s="14"/>
      <c r="HA109" s="14"/>
      <c r="HB109" s="14"/>
      <c r="HC109" s="14"/>
      <c r="HD109" s="14"/>
      <c r="HE109" s="14"/>
      <c r="HF109" s="14"/>
      <c r="HG109" s="14"/>
      <c r="HH109" s="14"/>
      <c r="HI109" s="14"/>
      <c r="HJ109" s="14"/>
      <c r="HK109" s="14"/>
      <c r="HL109" s="14"/>
      <c r="HM109" s="14"/>
      <c r="HN109" s="14"/>
      <c r="HO109" s="14"/>
      <c r="HP109" s="14"/>
      <c r="HQ109" s="14"/>
      <c r="HR109" s="14"/>
      <c r="HS109" s="14"/>
      <c r="HT109" s="14"/>
      <c r="HU109" s="14"/>
      <c r="HV109" s="14"/>
      <c r="HW109" s="14"/>
      <c r="HX109" s="14"/>
      <c r="HY109" s="14"/>
      <c r="HZ109" s="14"/>
      <c r="IA109" s="14"/>
      <c r="IB109" s="14"/>
      <c r="IC109" s="14"/>
    </row>
    <row r="110" spans="1:237" customFormat="1">
      <c r="A110" s="14"/>
      <c r="B110" s="43"/>
      <c r="C110" s="44">
        <v>2019</v>
      </c>
      <c r="D110" s="29" t="s">
        <v>14</v>
      </c>
      <c r="E110" s="45"/>
      <c r="F110" s="29" t="s">
        <v>14</v>
      </c>
      <c r="G110" s="45"/>
      <c r="H110" s="29" t="s">
        <v>14</v>
      </c>
      <c r="I110" s="45"/>
      <c r="J110" s="29" t="s">
        <v>14</v>
      </c>
      <c r="K110" s="45"/>
      <c r="L110" s="29">
        <v>10</v>
      </c>
      <c r="M110" s="82"/>
      <c r="N110" s="29" t="s">
        <v>14</v>
      </c>
      <c r="O110" s="45"/>
      <c r="P110" s="29" t="s">
        <v>14</v>
      </c>
      <c r="Q110" s="45"/>
      <c r="R110" s="29" t="s">
        <v>14</v>
      </c>
      <c r="S110" s="45"/>
      <c r="T110" s="29" t="s">
        <v>14</v>
      </c>
      <c r="U110" s="45"/>
      <c r="V110" s="29" t="s">
        <v>15</v>
      </c>
      <c r="W110" s="45"/>
      <c r="X110" s="29" t="s">
        <v>14</v>
      </c>
      <c r="Y110" s="45"/>
      <c r="Z110" s="29" t="s">
        <v>14</v>
      </c>
      <c r="AA110" s="45"/>
      <c r="AB110" s="29" t="s">
        <v>14</v>
      </c>
      <c r="AC110" s="45"/>
      <c r="AD110" s="29" t="s">
        <v>14</v>
      </c>
      <c r="AE110" s="45"/>
      <c r="AF110" s="29" t="s">
        <v>14</v>
      </c>
      <c r="AG110" s="29"/>
      <c r="AH110" s="29" t="s">
        <v>14</v>
      </c>
      <c r="AI110" s="45"/>
      <c r="AJ110" s="29" t="s">
        <v>14</v>
      </c>
      <c r="AK110" s="45"/>
      <c r="AL110" s="29" t="s">
        <v>14</v>
      </c>
      <c r="AM110" s="45"/>
      <c r="AN110" s="29" t="s">
        <v>14</v>
      </c>
      <c r="AO110" s="45"/>
      <c r="AP110" s="29" t="s">
        <v>14</v>
      </c>
      <c r="AQ110" s="29"/>
      <c r="AR110" s="29" t="s">
        <v>14</v>
      </c>
      <c r="AS110" s="45"/>
      <c r="AT110" s="29" t="s">
        <v>14</v>
      </c>
      <c r="AU110" s="45"/>
      <c r="AV110" s="29" t="s">
        <v>14</v>
      </c>
      <c r="AW110" s="45"/>
      <c r="AX110" s="29" t="s">
        <v>14</v>
      </c>
      <c r="AY110" s="45"/>
      <c r="AZ110" s="29" t="s">
        <v>14</v>
      </c>
      <c r="BA110" s="45"/>
      <c r="BB110" s="29" t="s">
        <v>14</v>
      </c>
      <c r="BC110" s="45"/>
      <c r="BD110" s="29" t="s">
        <v>14</v>
      </c>
      <c r="BE110" s="52"/>
      <c r="BF110" s="16"/>
      <c r="BG110" s="16"/>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row>
    <row r="111" spans="1:237" customFormat="1">
      <c r="A111" s="14"/>
      <c r="B111" s="43"/>
      <c r="C111" s="44">
        <v>2020</v>
      </c>
      <c r="D111" s="29" t="s">
        <v>14</v>
      </c>
      <c r="E111" s="45"/>
      <c r="F111" s="29" t="s">
        <v>14</v>
      </c>
      <c r="G111" s="45"/>
      <c r="H111" s="29" t="s">
        <v>14</v>
      </c>
      <c r="I111" s="45"/>
      <c r="J111" s="29" t="s">
        <v>14</v>
      </c>
      <c r="K111" s="45"/>
      <c r="L111" s="29">
        <v>37</v>
      </c>
      <c r="M111" s="82"/>
      <c r="N111" s="29" t="s">
        <v>14</v>
      </c>
      <c r="O111" s="45"/>
      <c r="P111" s="29" t="s">
        <v>14</v>
      </c>
      <c r="Q111" s="45"/>
      <c r="R111" s="29" t="s">
        <v>14</v>
      </c>
      <c r="S111" s="45"/>
      <c r="T111" s="29" t="s">
        <v>14</v>
      </c>
      <c r="U111" s="45"/>
      <c r="V111" s="29" t="s">
        <v>14</v>
      </c>
      <c r="W111" s="45"/>
      <c r="X111" s="29" t="s">
        <v>14</v>
      </c>
      <c r="Y111" s="45"/>
      <c r="Z111" s="29" t="s">
        <v>14</v>
      </c>
      <c r="AA111" s="45"/>
      <c r="AB111" s="29" t="s">
        <v>14</v>
      </c>
      <c r="AC111" s="45"/>
      <c r="AD111" s="29">
        <v>40</v>
      </c>
      <c r="AE111" s="45"/>
      <c r="AF111" s="29" t="s">
        <v>14</v>
      </c>
      <c r="AG111" s="29"/>
      <c r="AH111" s="29" t="s">
        <v>14</v>
      </c>
      <c r="AI111" s="45"/>
      <c r="AJ111" s="29" t="s">
        <v>14</v>
      </c>
      <c r="AK111" s="45"/>
      <c r="AL111" s="29" t="s">
        <v>14</v>
      </c>
      <c r="AM111" s="45"/>
      <c r="AN111" s="29" t="s">
        <v>14</v>
      </c>
      <c r="AO111" s="45"/>
      <c r="AP111" s="29" t="s">
        <v>14</v>
      </c>
      <c r="AQ111" s="29"/>
      <c r="AR111" s="29" t="s">
        <v>14</v>
      </c>
      <c r="AS111" s="45"/>
      <c r="AT111" s="29" t="s">
        <v>14</v>
      </c>
      <c r="AU111" s="45"/>
      <c r="AV111" s="29" t="s">
        <v>14</v>
      </c>
      <c r="AW111" s="45"/>
      <c r="AX111" s="29">
        <v>6</v>
      </c>
      <c r="AY111" s="45"/>
      <c r="AZ111" s="29" t="s">
        <v>15</v>
      </c>
      <c r="BA111" s="45"/>
      <c r="BB111" s="29" t="s">
        <v>14</v>
      </c>
      <c r="BC111" s="71" t="s">
        <v>89</v>
      </c>
      <c r="BD111" s="29" t="s">
        <v>14</v>
      </c>
      <c r="BE111" s="52"/>
      <c r="BF111" s="16"/>
      <c r="BG111" s="16"/>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row>
    <row r="112" spans="1:237" s="2" customFormat="1">
      <c r="A112" s="14"/>
      <c r="B112" s="43"/>
      <c r="C112" s="48">
        <v>2022</v>
      </c>
      <c r="D112" s="29" t="s">
        <v>14</v>
      </c>
      <c r="E112" s="45"/>
      <c r="F112" s="29" t="s">
        <v>14</v>
      </c>
      <c r="G112" s="45"/>
      <c r="H112" s="29" t="s">
        <v>14</v>
      </c>
      <c r="I112" s="45"/>
      <c r="J112" s="29" t="s">
        <v>14</v>
      </c>
      <c r="K112" s="45"/>
      <c r="L112" s="29" t="s">
        <v>14</v>
      </c>
      <c r="M112" s="82"/>
      <c r="N112" s="29" t="s">
        <v>14</v>
      </c>
      <c r="O112" s="45"/>
      <c r="P112" s="29" t="s">
        <v>14</v>
      </c>
      <c r="Q112" s="45"/>
      <c r="R112" s="29" t="s">
        <v>14</v>
      </c>
      <c r="S112" s="45"/>
      <c r="T112" s="29" t="s">
        <v>14</v>
      </c>
      <c r="U112" s="45"/>
      <c r="V112" s="29" t="s">
        <v>14</v>
      </c>
      <c r="W112" s="45"/>
      <c r="X112" s="29" t="s">
        <v>14</v>
      </c>
      <c r="Y112" s="45"/>
      <c r="Z112" s="29" t="s">
        <v>14</v>
      </c>
      <c r="AA112" s="45"/>
      <c r="AB112" s="29" t="s">
        <v>14</v>
      </c>
      <c r="AC112" s="45"/>
      <c r="AD112" s="29" t="s">
        <v>14</v>
      </c>
      <c r="AE112" s="45"/>
      <c r="AF112" s="29" t="s">
        <v>14</v>
      </c>
      <c r="AG112" s="29"/>
      <c r="AH112" s="29" t="s">
        <v>14</v>
      </c>
      <c r="AI112" s="45"/>
      <c r="AJ112" s="29" t="s">
        <v>14</v>
      </c>
      <c r="AK112" s="45"/>
      <c r="AL112" s="29" t="s">
        <v>14</v>
      </c>
      <c r="AM112" s="45"/>
      <c r="AN112" s="29" t="s">
        <v>14</v>
      </c>
      <c r="AO112" s="45"/>
      <c r="AP112" s="29" t="s">
        <v>14</v>
      </c>
      <c r="AQ112" s="29"/>
      <c r="AR112" s="29" t="s">
        <v>14</v>
      </c>
      <c r="AS112" s="45"/>
      <c r="AT112" s="29" t="s">
        <v>14</v>
      </c>
      <c r="AU112" s="45"/>
      <c r="AV112" s="29" t="s">
        <v>14</v>
      </c>
      <c r="AW112" s="45"/>
      <c r="AX112" s="29" t="s">
        <v>15</v>
      </c>
      <c r="AY112" s="45"/>
      <c r="AZ112" s="29">
        <v>15</v>
      </c>
      <c r="BA112" s="45"/>
      <c r="BB112" s="29" t="s">
        <v>15</v>
      </c>
      <c r="BC112" s="71"/>
      <c r="BD112" s="29" t="s">
        <v>14</v>
      </c>
      <c r="BE112" s="52"/>
      <c r="BF112" s="16"/>
      <c r="BG112" s="16"/>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row>
    <row r="113" spans="1:237" customFormat="1">
      <c r="A113" s="14"/>
      <c r="B113" s="43" t="s">
        <v>38</v>
      </c>
      <c r="C113" s="44">
        <v>2019</v>
      </c>
      <c r="D113" s="29" t="s">
        <v>14</v>
      </c>
      <c r="E113" s="45"/>
      <c r="F113" s="29" t="s">
        <v>14</v>
      </c>
      <c r="G113" s="45"/>
      <c r="H113" s="29" t="s">
        <v>14</v>
      </c>
      <c r="I113" s="45"/>
      <c r="J113" s="29" t="s">
        <v>14</v>
      </c>
      <c r="K113" s="45"/>
      <c r="L113" s="29" t="s">
        <v>14</v>
      </c>
      <c r="M113" s="82"/>
      <c r="N113" s="29">
        <v>1</v>
      </c>
      <c r="O113" s="45"/>
      <c r="P113" s="29" t="s">
        <v>14</v>
      </c>
      <c r="Q113" s="45"/>
      <c r="R113" s="29" t="s">
        <v>14</v>
      </c>
      <c r="S113" s="45"/>
      <c r="T113" s="29" t="s">
        <v>14</v>
      </c>
      <c r="U113" s="45"/>
      <c r="V113" s="29" t="s">
        <v>14</v>
      </c>
      <c r="W113" s="45"/>
      <c r="X113" s="29" t="s">
        <v>14</v>
      </c>
      <c r="Y113" s="45"/>
      <c r="Z113" s="29" t="s">
        <v>14</v>
      </c>
      <c r="AA113" s="45"/>
      <c r="AB113" s="29" t="s">
        <v>14</v>
      </c>
      <c r="AC113" s="45"/>
      <c r="AD113" s="29" t="s">
        <v>14</v>
      </c>
      <c r="AE113" s="45"/>
      <c r="AF113" s="29" t="s">
        <v>14</v>
      </c>
      <c r="AG113" s="29"/>
      <c r="AH113" s="29" t="s">
        <v>14</v>
      </c>
      <c r="AI113" s="45"/>
      <c r="AJ113" s="29" t="s">
        <v>14</v>
      </c>
      <c r="AK113" s="45"/>
      <c r="AL113" s="29" t="s">
        <v>14</v>
      </c>
      <c r="AM113" s="45"/>
      <c r="AN113" s="29" t="s">
        <v>14</v>
      </c>
      <c r="AO113" s="45"/>
      <c r="AP113" s="29" t="s">
        <v>14</v>
      </c>
      <c r="AQ113" s="29"/>
      <c r="AR113" s="29" t="s">
        <v>14</v>
      </c>
      <c r="AS113" s="45"/>
      <c r="AT113" s="29" t="s">
        <v>14</v>
      </c>
      <c r="AU113" s="45"/>
      <c r="AV113" s="29" t="s">
        <v>14</v>
      </c>
      <c r="AW113" s="45"/>
      <c r="AX113" s="29" t="s">
        <v>14</v>
      </c>
      <c r="AY113" s="45"/>
      <c r="AZ113" s="29" t="s">
        <v>14</v>
      </c>
      <c r="BA113" s="45"/>
      <c r="BB113" s="29">
        <v>1</v>
      </c>
      <c r="BC113" s="45"/>
      <c r="BD113" s="29" t="s">
        <v>14</v>
      </c>
      <c r="BE113" s="52"/>
      <c r="BF113" s="16"/>
      <c r="BG113" s="16"/>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4"/>
      <c r="HU113" s="14"/>
      <c r="HV113" s="14"/>
      <c r="HW113" s="14"/>
      <c r="HX113" s="14"/>
      <c r="HY113" s="14"/>
      <c r="HZ113" s="14"/>
      <c r="IA113" s="14"/>
      <c r="IB113" s="14"/>
      <c r="IC113" s="14"/>
    </row>
    <row r="114" spans="1:237" customFormat="1">
      <c r="A114" s="14"/>
      <c r="B114" s="43"/>
      <c r="C114" s="44">
        <v>2020</v>
      </c>
      <c r="D114" s="82" t="s">
        <v>14</v>
      </c>
      <c r="E114" s="82"/>
      <c r="F114" s="82" t="s">
        <v>14</v>
      </c>
      <c r="G114" s="82"/>
      <c r="H114" s="82" t="s">
        <v>14</v>
      </c>
      <c r="I114" s="82"/>
      <c r="J114" s="82" t="s">
        <v>14</v>
      </c>
      <c r="K114" s="82"/>
      <c r="L114" s="29" t="s">
        <v>15</v>
      </c>
      <c r="M114" s="85"/>
      <c r="N114" s="82" t="s">
        <v>14</v>
      </c>
      <c r="O114" s="82"/>
      <c r="P114" s="82" t="s">
        <v>14</v>
      </c>
      <c r="Q114" s="82"/>
      <c r="R114" s="82" t="s">
        <v>14</v>
      </c>
      <c r="S114" s="82"/>
      <c r="T114" s="82" t="s">
        <v>14</v>
      </c>
      <c r="U114" s="82"/>
      <c r="V114" s="82" t="s">
        <v>14</v>
      </c>
      <c r="W114" s="82"/>
      <c r="X114" s="82" t="s">
        <v>14</v>
      </c>
      <c r="Y114" s="82"/>
      <c r="Z114" s="82" t="s">
        <v>14</v>
      </c>
      <c r="AA114" s="82"/>
      <c r="AB114" s="82" t="s">
        <v>14</v>
      </c>
      <c r="AC114" s="82"/>
      <c r="AD114" s="82" t="s">
        <v>14</v>
      </c>
      <c r="AE114" s="82"/>
      <c r="AF114" s="82" t="s">
        <v>14</v>
      </c>
      <c r="AG114" s="82"/>
      <c r="AH114" s="82" t="s">
        <v>14</v>
      </c>
      <c r="AI114" s="82"/>
      <c r="AJ114" s="82" t="s">
        <v>14</v>
      </c>
      <c r="AK114" s="82"/>
      <c r="AL114" s="82" t="s">
        <v>14</v>
      </c>
      <c r="AM114" s="82"/>
      <c r="AN114" s="82" t="s">
        <v>14</v>
      </c>
      <c r="AO114" s="82"/>
      <c r="AP114" s="82" t="s">
        <v>14</v>
      </c>
      <c r="AQ114" s="82"/>
      <c r="AR114" s="82" t="s">
        <v>14</v>
      </c>
      <c r="AS114" s="82"/>
      <c r="AT114" s="82" t="s">
        <v>14</v>
      </c>
      <c r="AU114" s="82"/>
      <c r="AV114" s="82" t="s">
        <v>14</v>
      </c>
      <c r="AW114" s="82"/>
      <c r="AX114" s="82" t="s">
        <v>14</v>
      </c>
      <c r="AY114" s="82"/>
      <c r="AZ114" s="82" t="s">
        <v>14</v>
      </c>
      <c r="BA114" s="82"/>
      <c r="BB114" s="82" t="s">
        <v>14</v>
      </c>
      <c r="BC114" s="82"/>
      <c r="BD114" s="82" t="s">
        <v>14</v>
      </c>
      <c r="BE114" s="52"/>
      <c r="BF114" s="16"/>
      <c r="BG114" s="16"/>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4"/>
      <c r="HU114" s="14"/>
      <c r="HV114" s="14"/>
      <c r="HW114" s="14"/>
      <c r="HX114" s="14"/>
      <c r="HY114" s="14"/>
      <c r="HZ114" s="14"/>
      <c r="IA114" s="14"/>
      <c r="IB114" s="14"/>
      <c r="IC114" s="14"/>
    </row>
    <row r="115" spans="1:237" s="2" customFormat="1">
      <c r="A115" s="14"/>
      <c r="B115" s="43"/>
      <c r="C115" s="48">
        <v>2022</v>
      </c>
      <c r="D115" s="82" t="s">
        <v>14</v>
      </c>
      <c r="E115" s="82"/>
      <c r="F115" s="82" t="s">
        <v>14</v>
      </c>
      <c r="G115" s="82"/>
      <c r="H115" s="82" t="s">
        <v>14</v>
      </c>
      <c r="I115" s="82"/>
      <c r="J115" s="82" t="s">
        <v>14</v>
      </c>
      <c r="K115" s="82"/>
      <c r="L115" s="29" t="s">
        <v>14</v>
      </c>
      <c r="M115" s="85"/>
      <c r="N115" s="82" t="s">
        <v>14</v>
      </c>
      <c r="O115" s="82"/>
      <c r="P115" s="82" t="s">
        <v>14</v>
      </c>
      <c r="Q115" s="82"/>
      <c r="R115" s="82" t="s">
        <v>14</v>
      </c>
      <c r="S115" s="82"/>
      <c r="T115" s="82" t="s">
        <v>14</v>
      </c>
      <c r="U115" s="82"/>
      <c r="V115" s="82" t="s">
        <v>14</v>
      </c>
      <c r="W115" s="82"/>
      <c r="X115" s="82" t="s">
        <v>14</v>
      </c>
      <c r="Y115" s="82"/>
      <c r="Z115" s="82" t="s">
        <v>14</v>
      </c>
      <c r="AA115" s="82"/>
      <c r="AB115" s="82" t="s">
        <v>14</v>
      </c>
      <c r="AC115" s="82"/>
      <c r="AD115" s="82" t="s">
        <v>14</v>
      </c>
      <c r="AE115" s="82"/>
      <c r="AF115" s="82" t="s">
        <v>14</v>
      </c>
      <c r="AG115" s="82"/>
      <c r="AH115" s="82" t="s">
        <v>14</v>
      </c>
      <c r="AI115" s="82"/>
      <c r="AJ115" s="82" t="s">
        <v>14</v>
      </c>
      <c r="AK115" s="82"/>
      <c r="AL115" s="82" t="s">
        <v>14</v>
      </c>
      <c r="AM115" s="82"/>
      <c r="AN115" s="82" t="s">
        <v>14</v>
      </c>
      <c r="AO115" s="82"/>
      <c r="AP115" s="82" t="s">
        <v>14</v>
      </c>
      <c r="AQ115" s="82"/>
      <c r="AR115" s="82" t="s">
        <v>14</v>
      </c>
      <c r="AS115" s="82"/>
      <c r="AT115" s="82" t="s">
        <v>14</v>
      </c>
      <c r="AU115" s="82"/>
      <c r="AV115" s="82" t="s">
        <v>14</v>
      </c>
      <c r="AW115" s="82"/>
      <c r="AX115" s="82" t="s">
        <v>14</v>
      </c>
      <c r="AY115" s="82"/>
      <c r="AZ115" s="82" t="s">
        <v>14</v>
      </c>
      <c r="BA115" s="82"/>
      <c r="BB115" s="82" t="s">
        <v>15</v>
      </c>
      <c r="BC115" s="82"/>
      <c r="BD115" s="82" t="s">
        <v>14</v>
      </c>
      <c r="BE115" s="52"/>
      <c r="BF115" s="16"/>
      <c r="BG115" s="16"/>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14"/>
      <c r="GJ115" s="14"/>
      <c r="GK115" s="14"/>
      <c r="GL115" s="14"/>
      <c r="GM115" s="14"/>
      <c r="GN115" s="14"/>
      <c r="GO115" s="14"/>
      <c r="GP115" s="14"/>
      <c r="GQ115" s="14"/>
      <c r="GR115" s="14"/>
      <c r="GS115" s="14"/>
      <c r="GT115" s="14"/>
      <c r="GU115" s="14"/>
      <c r="GV115" s="14"/>
      <c r="GW115" s="14"/>
      <c r="GX115" s="14"/>
      <c r="GY115" s="14"/>
      <c r="GZ115" s="14"/>
      <c r="HA115" s="14"/>
      <c r="HB115" s="14"/>
      <c r="HC115" s="14"/>
      <c r="HD115" s="14"/>
      <c r="HE115" s="14"/>
      <c r="HF115" s="14"/>
      <c r="HG115" s="14"/>
      <c r="HH115" s="14"/>
      <c r="HI115" s="14"/>
      <c r="HJ115" s="14"/>
      <c r="HK115" s="14"/>
      <c r="HL115" s="14"/>
      <c r="HM115" s="14"/>
      <c r="HN115" s="14"/>
      <c r="HO115" s="14"/>
      <c r="HP115" s="14"/>
      <c r="HQ115" s="14"/>
      <c r="HR115" s="14"/>
      <c r="HS115" s="14"/>
      <c r="HT115" s="14"/>
      <c r="HU115" s="14"/>
      <c r="HV115" s="14"/>
      <c r="HW115" s="14"/>
      <c r="HX115" s="14"/>
      <c r="HY115" s="14"/>
      <c r="HZ115" s="14"/>
      <c r="IA115" s="14"/>
      <c r="IB115" s="14"/>
      <c r="IC115" s="14"/>
    </row>
    <row r="116" spans="1:237" customFormat="1">
      <c r="A116" s="14"/>
      <c r="B116" s="43" t="s">
        <v>39</v>
      </c>
      <c r="C116" s="44">
        <v>2018</v>
      </c>
      <c r="D116" s="29" t="s">
        <v>14</v>
      </c>
      <c r="E116" s="45"/>
      <c r="F116" s="29" t="s">
        <v>14</v>
      </c>
      <c r="G116" s="45"/>
      <c r="H116" s="29" t="s">
        <v>14</v>
      </c>
      <c r="I116" s="45"/>
      <c r="J116" s="29" t="s">
        <v>14</v>
      </c>
      <c r="K116" s="45"/>
      <c r="L116" s="29">
        <v>5</v>
      </c>
      <c r="M116" s="82"/>
      <c r="N116" s="29" t="s">
        <v>14</v>
      </c>
      <c r="O116" s="45"/>
      <c r="P116" s="29" t="s">
        <v>14</v>
      </c>
      <c r="Q116" s="45"/>
      <c r="R116" s="29" t="s">
        <v>14</v>
      </c>
      <c r="S116" s="45"/>
      <c r="T116" s="29" t="s">
        <v>14</v>
      </c>
      <c r="U116" s="45"/>
      <c r="V116" s="29" t="s">
        <v>14</v>
      </c>
      <c r="W116" s="45"/>
      <c r="X116" s="29" t="s">
        <v>14</v>
      </c>
      <c r="Y116" s="45"/>
      <c r="Z116" s="29" t="s">
        <v>14</v>
      </c>
      <c r="AA116" s="45"/>
      <c r="AB116" s="29" t="s">
        <v>14</v>
      </c>
      <c r="AC116" s="45"/>
      <c r="AD116" s="29" t="s">
        <v>14</v>
      </c>
      <c r="AE116" s="45"/>
      <c r="AF116" s="29" t="s">
        <v>14</v>
      </c>
      <c r="AG116" s="29"/>
      <c r="AH116" s="29" t="s">
        <v>14</v>
      </c>
      <c r="AI116" s="45"/>
      <c r="AJ116" s="29" t="s">
        <v>14</v>
      </c>
      <c r="AK116" s="45"/>
      <c r="AL116" s="29" t="s">
        <v>14</v>
      </c>
      <c r="AM116" s="45"/>
      <c r="AN116" s="29" t="s">
        <v>14</v>
      </c>
      <c r="AO116" s="45"/>
      <c r="AP116" s="29" t="s">
        <v>14</v>
      </c>
      <c r="AQ116" s="29"/>
      <c r="AR116" s="29" t="s">
        <v>14</v>
      </c>
      <c r="AS116" s="45"/>
      <c r="AT116" s="29" t="s">
        <v>14</v>
      </c>
      <c r="AU116" s="45"/>
      <c r="AV116" s="29" t="s">
        <v>14</v>
      </c>
      <c r="AW116" s="45"/>
      <c r="AX116" s="29" t="s">
        <v>14</v>
      </c>
      <c r="AY116" s="45"/>
      <c r="AZ116" s="29" t="s">
        <v>14</v>
      </c>
      <c r="BA116" s="45"/>
      <c r="BB116" s="29" t="s">
        <v>14</v>
      </c>
      <c r="BC116" s="45"/>
      <c r="BD116" s="29" t="s">
        <v>14</v>
      </c>
      <c r="BE116" s="52"/>
      <c r="BF116" s="16"/>
      <c r="BG116" s="16"/>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14"/>
      <c r="GJ116" s="14"/>
      <c r="GK116" s="14"/>
      <c r="GL116" s="14"/>
      <c r="GM116" s="14"/>
      <c r="GN116" s="14"/>
      <c r="GO116" s="14"/>
      <c r="GP116" s="14"/>
      <c r="GQ116" s="14"/>
      <c r="GR116" s="14"/>
      <c r="GS116" s="14"/>
      <c r="GT116" s="14"/>
      <c r="GU116" s="14"/>
      <c r="GV116" s="14"/>
      <c r="GW116" s="14"/>
      <c r="GX116" s="14"/>
      <c r="GY116" s="14"/>
      <c r="GZ116" s="14"/>
      <c r="HA116" s="14"/>
      <c r="HB116" s="14"/>
      <c r="HC116" s="14"/>
      <c r="HD116" s="14"/>
      <c r="HE116" s="14"/>
      <c r="HF116" s="14"/>
      <c r="HG116" s="14"/>
      <c r="HH116" s="14"/>
      <c r="HI116" s="14"/>
      <c r="HJ116" s="14"/>
      <c r="HK116" s="14"/>
      <c r="HL116" s="14"/>
      <c r="HM116" s="14"/>
      <c r="HN116" s="14"/>
      <c r="HO116" s="14"/>
      <c r="HP116" s="14"/>
      <c r="HQ116" s="14"/>
      <c r="HR116" s="14"/>
      <c r="HS116" s="14"/>
      <c r="HT116" s="14"/>
      <c r="HU116" s="14"/>
      <c r="HV116" s="14"/>
      <c r="HW116" s="14"/>
      <c r="HX116" s="14"/>
      <c r="HY116" s="14"/>
      <c r="HZ116" s="14"/>
      <c r="IA116" s="14"/>
      <c r="IB116" s="14"/>
      <c r="IC116" s="14"/>
    </row>
    <row r="117" spans="1:237" customFormat="1">
      <c r="A117" s="14"/>
      <c r="B117" s="43"/>
      <c r="C117" s="44">
        <v>2019</v>
      </c>
      <c r="D117" s="29" t="s">
        <v>14</v>
      </c>
      <c r="E117" s="45"/>
      <c r="F117" s="29" t="s">
        <v>14</v>
      </c>
      <c r="G117" s="45"/>
      <c r="H117" s="29" t="s">
        <v>14</v>
      </c>
      <c r="I117" s="45"/>
      <c r="J117" s="29" t="s">
        <v>14</v>
      </c>
      <c r="K117" s="45"/>
      <c r="L117" s="29" t="s">
        <v>15</v>
      </c>
      <c r="M117" s="82"/>
      <c r="N117" s="29" t="s">
        <v>15</v>
      </c>
      <c r="O117" s="45"/>
      <c r="P117" s="29" t="s">
        <v>14</v>
      </c>
      <c r="Q117" s="45"/>
      <c r="R117" s="29" t="s">
        <v>14</v>
      </c>
      <c r="S117" s="45"/>
      <c r="T117" s="29" t="s">
        <v>14</v>
      </c>
      <c r="U117" s="45"/>
      <c r="V117" s="29" t="s">
        <v>14</v>
      </c>
      <c r="W117" s="45"/>
      <c r="X117" s="29" t="s">
        <v>14</v>
      </c>
      <c r="Y117" s="45"/>
      <c r="Z117" s="29" t="s">
        <v>14</v>
      </c>
      <c r="AA117" s="45"/>
      <c r="AB117" s="29" t="s">
        <v>14</v>
      </c>
      <c r="AC117" s="45"/>
      <c r="AD117" s="29" t="s">
        <v>14</v>
      </c>
      <c r="AE117" s="45"/>
      <c r="AF117" s="29" t="s">
        <v>14</v>
      </c>
      <c r="AG117" s="29"/>
      <c r="AH117" s="29" t="s">
        <v>14</v>
      </c>
      <c r="AI117" s="45"/>
      <c r="AJ117" s="29" t="s">
        <v>14</v>
      </c>
      <c r="AK117" s="45"/>
      <c r="AL117" s="29" t="s">
        <v>14</v>
      </c>
      <c r="AM117" s="45"/>
      <c r="AN117" s="29" t="s">
        <v>14</v>
      </c>
      <c r="AO117" s="45"/>
      <c r="AP117" s="29" t="s">
        <v>14</v>
      </c>
      <c r="AQ117" s="29"/>
      <c r="AR117" s="29" t="s">
        <v>14</v>
      </c>
      <c r="AS117" s="45"/>
      <c r="AT117" s="29" t="s">
        <v>14</v>
      </c>
      <c r="AU117" s="45"/>
      <c r="AV117" s="29" t="s">
        <v>14</v>
      </c>
      <c r="AW117" s="45"/>
      <c r="AX117" s="29" t="s">
        <v>14</v>
      </c>
      <c r="AY117" s="45"/>
      <c r="AZ117" s="29" t="s">
        <v>14</v>
      </c>
      <c r="BA117" s="45"/>
      <c r="BB117" s="29" t="s">
        <v>14</v>
      </c>
      <c r="BC117" s="45"/>
      <c r="BD117" s="29" t="s">
        <v>14</v>
      </c>
      <c r="BE117" s="52"/>
      <c r="BF117" s="16"/>
      <c r="BG117" s="16"/>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c r="FG117" s="14"/>
      <c r="FH117" s="14"/>
      <c r="FI117" s="14"/>
      <c r="FJ117" s="14"/>
      <c r="FK117" s="14"/>
      <c r="FL117" s="14"/>
      <c r="FM117" s="14"/>
      <c r="FN117" s="14"/>
      <c r="FO117" s="14"/>
      <c r="FP117" s="14"/>
      <c r="FQ117" s="14"/>
      <c r="FR117" s="14"/>
      <c r="FS117" s="14"/>
      <c r="FT117" s="14"/>
      <c r="FU117" s="14"/>
      <c r="FV117" s="14"/>
      <c r="FW117" s="14"/>
      <c r="FX117" s="14"/>
      <c r="FY117" s="14"/>
      <c r="FZ117" s="14"/>
      <c r="GA117" s="14"/>
      <c r="GB117" s="14"/>
      <c r="GC117" s="14"/>
      <c r="GD117" s="14"/>
      <c r="GE117" s="14"/>
      <c r="GF117" s="14"/>
      <c r="GG117" s="14"/>
      <c r="GH117" s="14"/>
      <c r="GI117" s="14"/>
      <c r="GJ117" s="14"/>
      <c r="GK117" s="14"/>
      <c r="GL117" s="14"/>
      <c r="GM117" s="14"/>
      <c r="GN117" s="14"/>
      <c r="GO117" s="14"/>
      <c r="GP117" s="14"/>
      <c r="GQ117" s="14"/>
      <c r="GR117" s="14"/>
      <c r="GS117" s="14"/>
      <c r="GT117" s="14"/>
      <c r="GU117" s="14"/>
      <c r="GV117" s="14"/>
      <c r="GW117" s="14"/>
      <c r="GX117" s="14"/>
      <c r="GY117" s="14"/>
      <c r="GZ117" s="14"/>
      <c r="HA117" s="14"/>
      <c r="HB117" s="14"/>
      <c r="HC117" s="14"/>
      <c r="HD117" s="14"/>
      <c r="HE117" s="14"/>
      <c r="HF117" s="14"/>
      <c r="HG117" s="14"/>
      <c r="HH117" s="14"/>
      <c r="HI117" s="14"/>
      <c r="HJ117" s="14"/>
      <c r="HK117" s="14"/>
      <c r="HL117" s="14"/>
      <c r="HM117" s="14"/>
      <c r="HN117" s="14"/>
      <c r="HO117" s="14"/>
      <c r="HP117" s="14"/>
      <c r="HQ117" s="14"/>
      <c r="HR117" s="14"/>
      <c r="HS117" s="14"/>
      <c r="HT117" s="14"/>
      <c r="HU117" s="14"/>
      <c r="HV117" s="14"/>
      <c r="HW117" s="14"/>
      <c r="HX117" s="14"/>
      <c r="HY117" s="14"/>
      <c r="HZ117" s="14"/>
      <c r="IA117" s="14"/>
      <c r="IB117" s="14"/>
      <c r="IC117" s="14"/>
    </row>
    <row r="118" spans="1:237" customFormat="1">
      <c r="A118" s="14"/>
      <c r="B118" s="43" t="s">
        <v>40</v>
      </c>
      <c r="C118" s="44">
        <v>2018</v>
      </c>
      <c r="D118" s="29" t="s">
        <v>14</v>
      </c>
      <c r="E118" s="45"/>
      <c r="F118" s="29" t="s">
        <v>14</v>
      </c>
      <c r="G118" s="45"/>
      <c r="H118" s="29" t="s">
        <v>14</v>
      </c>
      <c r="I118" s="45"/>
      <c r="J118" s="29" t="s">
        <v>14</v>
      </c>
      <c r="K118" s="45"/>
      <c r="L118" s="29">
        <v>197</v>
      </c>
      <c r="M118" s="82"/>
      <c r="N118" s="29" t="s">
        <v>14</v>
      </c>
      <c r="O118" s="45"/>
      <c r="P118" s="29" t="s">
        <v>14</v>
      </c>
      <c r="Q118" s="45"/>
      <c r="R118" s="29" t="s">
        <v>14</v>
      </c>
      <c r="S118" s="45"/>
      <c r="T118" s="29" t="s">
        <v>14</v>
      </c>
      <c r="U118" s="45"/>
      <c r="V118" s="29" t="s">
        <v>14</v>
      </c>
      <c r="W118" s="45"/>
      <c r="X118" s="29" t="s">
        <v>14</v>
      </c>
      <c r="Y118" s="45"/>
      <c r="Z118" s="29" t="s">
        <v>14</v>
      </c>
      <c r="AA118" s="45"/>
      <c r="AB118" s="29" t="s">
        <v>14</v>
      </c>
      <c r="AC118" s="45"/>
      <c r="AD118" s="29" t="s">
        <v>14</v>
      </c>
      <c r="AE118" s="45"/>
      <c r="AF118" s="29" t="s">
        <v>14</v>
      </c>
      <c r="AG118" s="29"/>
      <c r="AH118" s="29" t="s">
        <v>14</v>
      </c>
      <c r="AI118" s="45"/>
      <c r="AJ118" s="29" t="s">
        <v>14</v>
      </c>
      <c r="AK118" s="45"/>
      <c r="AL118" s="29" t="s">
        <v>14</v>
      </c>
      <c r="AM118" s="45"/>
      <c r="AN118" s="29" t="s">
        <v>14</v>
      </c>
      <c r="AO118" s="45"/>
      <c r="AP118" s="29" t="s">
        <v>14</v>
      </c>
      <c r="AQ118" s="29"/>
      <c r="AR118" s="29" t="s">
        <v>14</v>
      </c>
      <c r="AS118" s="45"/>
      <c r="AT118" s="29" t="s">
        <v>14</v>
      </c>
      <c r="AU118" s="45"/>
      <c r="AV118" s="29" t="s">
        <v>14</v>
      </c>
      <c r="AW118" s="45"/>
      <c r="AX118" s="29" t="s">
        <v>14</v>
      </c>
      <c r="AY118" s="45"/>
      <c r="AZ118" s="29" t="s">
        <v>14</v>
      </c>
      <c r="BA118" s="45"/>
      <c r="BB118" s="29" t="s">
        <v>14</v>
      </c>
      <c r="BC118" s="45"/>
      <c r="BD118" s="29" t="s">
        <v>14</v>
      </c>
      <c r="BE118" s="52"/>
      <c r="BF118" s="16"/>
      <c r="BG118" s="16"/>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14"/>
      <c r="GJ118" s="14"/>
      <c r="GK118" s="14"/>
      <c r="GL118" s="14"/>
      <c r="GM118" s="14"/>
      <c r="GN118" s="14"/>
      <c r="GO118" s="14"/>
      <c r="GP118" s="14"/>
      <c r="GQ118" s="14"/>
      <c r="GR118" s="14"/>
      <c r="GS118" s="14"/>
      <c r="GT118" s="14"/>
      <c r="GU118" s="14"/>
      <c r="GV118" s="14"/>
      <c r="GW118" s="14"/>
      <c r="GX118" s="14"/>
      <c r="GY118" s="14"/>
      <c r="GZ118" s="14"/>
      <c r="HA118" s="14"/>
      <c r="HB118" s="14"/>
      <c r="HC118" s="14"/>
      <c r="HD118" s="14"/>
      <c r="HE118" s="14"/>
      <c r="HF118" s="14"/>
      <c r="HG118" s="14"/>
      <c r="HH118" s="14"/>
      <c r="HI118" s="14"/>
      <c r="HJ118" s="14"/>
      <c r="HK118" s="14"/>
      <c r="HL118" s="14"/>
      <c r="HM118" s="14"/>
      <c r="HN118" s="14"/>
      <c r="HO118" s="14"/>
      <c r="HP118" s="14"/>
      <c r="HQ118" s="14"/>
      <c r="HR118" s="14"/>
      <c r="HS118" s="14"/>
      <c r="HT118" s="14"/>
      <c r="HU118" s="14"/>
      <c r="HV118" s="14"/>
      <c r="HW118" s="14"/>
      <c r="HX118" s="14"/>
      <c r="HY118" s="14"/>
      <c r="HZ118" s="14"/>
      <c r="IA118" s="14"/>
      <c r="IB118" s="14"/>
      <c r="IC118" s="14"/>
    </row>
    <row r="119" spans="1:237" customFormat="1">
      <c r="A119" s="14"/>
      <c r="B119" s="43"/>
      <c r="C119" s="44">
        <v>2019</v>
      </c>
      <c r="D119" s="29" t="s">
        <v>14</v>
      </c>
      <c r="E119" s="45"/>
      <c r="F119" s="29" t="s">
        <v>14</v>
      </c>
      <c r="G119" s="45"/>
      <c r="H119" s="29" t="s">
        <v>14</v>
      </c>
      <c r="I119" s="45"/>
      <c r="J119" s="29" t="s">
        <v>14</v>
      </c>
      <c r="K119" s="45"/>
      <c r="L119" s="29">
        <v>12</v>
      </c>
      <c r="M119" s="82"/>
      <c r="N119" s="29" t="s">
        <v>14</v>
      </c>
      <c r="O119" s="45"/>
      <c r="P119" s="29" t="s">
        <v>14</v>
      </c>
      <c r="Q119" s="45"/>
      <c r="R119" s="29" t="s">
        <v>14</v>
      </c>
      <c r="S119" s="45"/>
      <c r="T119" s="29" t="s">
        <v>14</v>
      </c>
      <c r="U119" s="45"/>
      <c r="V119" s="29" t="s">
        <v>14</v>
      </c>
      <c r="W119" s="45"/>
      <c r="X119" s="29" t="s">
        <v>14</v>
      </c>
      <c r="Y119" s="45"/>
      <c r="Z119" s="29" t="s">
        <v>14</v>
      </c>
      <c r="AA119" s="45"/>
      <c r="AB119" s="29" t="s">
        <v>14</v>
      </c>
      <c r="AC119" s="45"/>
      <c r="AD119" s="29" t="s">
        <v>14</v>
      </c>
      <c r="AE119" s="45"/>
      <c r="AF119" s="29" t="s">
        <v>14</v>
      </c>
      <c r="AG119" s="29"/>
      <c r="AH119" s="29" t="s">
        <v>14</v>
      </c>
      <c r="AI119" s="45"/>
      <c r="AJ119" s="29" t="s">
        <v>14</v>
      </c>
      <c r="AK119" s="45"/>
      <c r="AL119" s="29" t="s">
        <v>14</v>
      </c>
      <c r="AM119" s="45"/>
      <c r="AN119" s="29" t="s">
        <v>14</v>
      </c>
      <c r="AO119" s="45"/>
      <c r="AP119" s="29" t="s">
        <v>14</v>
      </c>
      <c r="AQ119" s="29"/>
      <c r="AR119" s="29" t="s">
        <v>14</v>
      </c>
      <c r="AS119" s="45"/>
      <c r="AT119" s="29" t="s">
        <v>14</v>
      </c>
      <c r="AU119" s="45"/>
      <c r="AV119" s="29" t="s">
        <v>14</v>
      </c>
      <c r="AW119" s="45"/>
      <c r="AX119" s="29" t="s">
        <v>14</v>
      </c>
      <c r="AY119" s="45"/>
      <c r="AZ119" s="29">
        <v>200</v>
      </c>
      <c r="BA119" s="45"/>
      <c r="BB119" s="29" t="s">
        <v>14</v>
      </c>
      <c r="BC119" s="45"/>
      <c r="BD119" s="29" t="s">
        <v>14</v>
      </c>
      <c r="BE119" s="52"/>
      <c r="BF119" s="16"/>
      <c r="BG119" s="16"/>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14"/>
      <c r="GJ119" s="14"/>
      <c r="GK119" s="14"/>
      <c r="GL119" s="14"/>
      <c r="GM119" s="14"/>
      <c r="GN119" s="14"/>
      <c r="GO119" s="14"/>
      <c r="GP119" s="14"/>
      <c r="GQ119" s="14"/>
      <c r="GR119" s="14"/>
      <c r="GS119" s="14"/>
      <c r="GT119" s="14"/>
      <c r="GU119" s="14"/>
      <c r="GV119" s="14"/>
      <c r="GW119" s="14"/>
      <c r="GX119" s="14"/>
      <c r="GY119" s="14"/>
      <c r="GZ119" s="14"/>
      <c r="HA119" s="14"/>
      <c r="HB119" s="14"/>
      <c r="HC119" s="14"/>
      <c r="HD119" s="14"/>
      <c r="HE119" s="14"/>
      <c r="HF119" s="14"/>
      <c r="HG119" s="14"/>
      <c r="HH119" s="14"/>
      <c r="HI119" s="14"/>
      <c r="HJ119" s="14"/>
      <c r="HK119" s="14"/>
      <c r="HL119" s="14"/>
      <c r="HM119" s="14"/>
      <c r="HN119" s="14"/>
      <c r="HO119" s="14"/>
      <c r="HP119" s="14"/>
      <c r="HQ119" s="14"/>
      <c r="HR119" s="14"/>
      <c r="HS119" s="14"/>
      <c r="HT119" s="14"/>
      <c r="HU119" s="14"/>
      <c r="HV119" s="14"/>
      <c r="HW119" s="14"/>
      <c r="HX119" s="14"/>
      <c r="HY119" s="14"/>
      <c r="HZ119" s="14"/>
      <c r="IA119" s="14"/>
      <c r="IB119" s="14"/>
      <c r="IC119" s="14"/>
    </row>
    <row r="120" spans="1:237" customFormat="1">
      <c r="A120" s="14"/>
      <c r="B120" s="43" t="s">
        <v>41</v>
      </c>
      <c r="C120" s="44">
        <v>2018</v>
      </c>
      <c r="D120" s="29">
        <v>40</v>
      </c>
      <c r="E120" s="45"/>
      <c r="F120" s="29">
        <v>1000</v>
      </c>
      <c r="G120" s="45"/>
      <c r="H120" s="29" t="s">
        <v>14</v>
      </c>
      <c r="I120" s="45"/>
      <c r="J120" s="29" t="s">
        <v>14</v>
      </c>
      <c r="K120" s="45"/>
      <c r="L120" s="29" t="s">
        <v>14</v>
      </c>
      <c r="M120" s="82"/>
      <c r="N120" s="29">
        <v>140</v>
      </c>
      <c r="O120" s="71"/>
      <c r="P120" s="29" t="s">
        <v>14</v>
      </c>
      <c r="Q120" s="45"/>
      <c r="R120" s="29" t="s">
        <v>14</v>
      </c>
      <c r="S120" s="45"/>
      <c r="T120" s="29" t="s">
        <v>14</v>
      </c>
      <c r="U120" s="45"/>
      <c r="V120" s="29" t="s">
        <v>14</v>
      </c>
      <c r="W120" s="45"/>
      <c r="X120" s="29" t="s">
        <v>14</v>
      </c>
      <c r="Y120" s="45"/>
      <c r="Z120" s="29" t="s">
        <v>14</v>
      </c>
      <c r="AA120" s="45"/>
      <c r="AB120" s="29" t="s">
        <v>14</v>
      </c>
      <c r="AC120" s="45"/>
      <c r="AD120" s="29" t="s">
        <v>14</v>
      </c>
      <c r="AE120" s="45"/>
      <c r="AF120" s="29" t="s">
        <v>14</v>
      </c>
      <c r="AG120" s="29"/>
      <c r="AH120" s="29" t="s">
        <v>14</v>
      </c>
      <c r="AI120" s="45"/>
      <c r="AJ120" s="29" t="s">
        <v>14</v>
      </c>
      <c r="AK120" s="45"/>
      <c r="AL120" s="29">
        <v>4000</v>
      </c>
      <c r="AM120" s="45"/>
      <c r="AN120" s="29" t="s">
        <v>14</v>
      </c>
      <c r="AO120" s="45"/>
      <c r="AP120" s="29" t="s">
        <v>14</v>
      </c>
      <c r="AQ120" s="29"/>
      <c r="AR120" s="29" t="s">
        <v>14</v>
      </c>
      <c r="AS120" s="45"/>
      <c r="AT120" s="29">
        <v>3298</v>
      </c>
      <c r="AU120" s="45"/>
      <c r="AV120" s="29" t="s">
        <v>14</v>
      </c>
      <c r="AW120" s="45"/>
      <c r="AX120" s="29" t="s">
        <v>14</v>
      </c>
      <c r="AY120" s="45"/>
      <c r="AZ120" s="29" t="s">
        <v>14</v>
      </c>
      <c r="BA120" s="45"/>
      <c r="BB120" s="29">
        <v>8</v>
      </c>
      <c r="BC120" s="71" t="s">
        <v>89</v>
      </c>
      <c r="BD120" s="29" t="s">
        <v>14</v>
      </c>
      <c r="BE120" s="52"/>
      <c r="BF120" s="16"/>
      <c r="BG120" s="16"/>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4"/>
      <c r="HU120" s="14"/>
      <c r="HV120" s="14"/>
      <c r="HW120" s="14"/>
      <c r="HX120" s="14"/>
      <c r="HY120" s="14"/>
      <c r="HZ120" s="14"/>
      <c r="IA120" s="14"/>
      <c r="IB120" s="14"/>
      <c r="IC120" s="14"/>
    </row>
    <row r="121" spans="1:237" customFormat="1">
      <c r="A121" s="14"/>
      <c r="B121" s="43"/>
      <c r="C121" s="44">
        <v>2019</v>
      </c>
      <c r="D121" s="29">
        <v>4140</v>
      </c>
      <c r="E121" s="45"/>
      <c r="F121" s="29" t="s">
        <v>14</v>
      </c>
      <c r="G121" s="45"/>
      <c r="H121" s="29" t="s">
        <v>14</v>
      </c>
      <c r="I121" s="45"/>
      <c r="J121" s="29" t="s">
        <v>14</v>
      </c>
      <c r="K121" s="45"/>
      <c r="L121" s="29">
        <v>4</v>
      </c>
      <c r="M121" s="86"/>
      <c r="N121" s="29" t="s">
        <v>14</v>
      </c>
      <c r="O121" s="45"/>
      <c r="P121" s="29" t="s">
        <v>14</v>
      </c>
      <c r="Q121" s="45"/>
      <c r="R121" s="29" t="s">
        <v>14</v>
      </c>
      <c r="S121" s="45"/>
      <c r="T121" s="29" t="s">
        <v>14</v>
      </c>
      <c r="U121" s="45"/>
      <c r="V121" s="29" t="s">
        <v>14</v>
      </c>
      <c r="W121" s="45"/>
      <c r="X121" s="29" t="s">
        <v>14</v>
      </c>
      <c r="Y121" s="45"/>
      <c r="Z121" s="29" t="s">
        <v>14</v>
      </c>
      <c r="AA121" s="45"/>
      <c r="AB121" s="29" t="s">
        <v>14</v>
      </c>
      <c r="AC121" s="45"/>
      <c r="AD121" s="29" t="s">
        <v>14</v>
      </c>
      <c r="AE121" s="45"/>
      <c r="AF121" s="29" t="s">
        <v>14</v>
      </c>
      <c r="AG121" s="29"/>
      <c r="AH121" s="29" t="s">
        <v>14</v>
      </c>
      <c r="AI121" s="45"/>
      <c r="AJ121" s="29" t="s">
        <v>14</v>
      </c>
      <c r="AK121" s="45"/>
      <c r="AL121" s="29" t="s">
        <v>14</v>
      </c>
      <c r="AM121" s="45"/>
      <c r="AN121" s="29" t="s">
        <v>14</v>
      </c>
      <c r="AO121" s="45"/>
      <c r="AP121" s="29" t="s">
        <v>14</v>
      </c>
      <c r="AQ121" s="29"/>
      <c r="AR121" s="29" t="s">
        <v>14</v>
      </c>
      <c r="AS121" s="45"/>
      <c r="AT121" s="29">
        <v>300</v>
      </c>
      <c r="AU121" s="45"/>
      <c r="AV121" s="29" t="s">
        <v>14</v>
      </c>
      <c r="AW121" s="45"/>
      <c r="AX121" s="29" t="s">
        <v>14</v>
      </c>
      <c r="AY121" s="45"/>
      <c r="AZ121" s="29" t="s">
        <v>14</v>
      </c>
      <c r="BA121" s="45"/>
      <c r="BB121" s="29" t="s">
        <v>14</v>
      </c>
      <c r="BC121" s="45"/>
      <c r="BD121" s="29" t="s">
        <v>14</v>
      </c>
      <c r="BE121" s="52"/>
      <c r="BF121" s="16"/>
      <c r="BG121" s="16"/>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row>
    <row r="122" spans="1:237" customFormat="1">
      <c r="A122" s="14"/>
      <c r="B122" s="43"/>
      <c r="C122" s="44">
        <v>2020</v>
      </c>
      <c r="D122" s="29">
        <v>12240</v>
      </c>
      <c r="E122" s="45"/>
      <c r="F122" s="29" t="s">
        <v>14</v>
      </c>
      <c r="G122" s="45"/>
      <c r="H122" s="29" t="s">
        <v>14</v>
      </c>
      <c r="I122" s="45"/>
      <c r="J122" s="29" t="s">
        <v>14</v>
      </c>
      <c r="K122" s="45"/>
      <c r="L122" s="29">
        <v>630</v>
      </c>
      <c r="M122" s="82"/>
      <c r="N122" s="29" t="s">
        <v>14</v>
      </c>
      <c r="O122" s="45"/>
      <c r="P122" s="29" t="s">
        <v>14</v>
      </c>
      <c r="Q122" s="45"/>
      <c r="R122" s="29" t="s">
        <v>14</v>
      </c>
      <c r="S122" s="45"/>
      <c r="T122" s="29" t="s">
        <v>14</v>
      </c>
      <c r="U122" s="45"/>
      <c r="V122" s="29" t="s">
        <v>14</v>
      </c>
      <c r="W122" s="45"/>
      <c r="X122" s="29" t="s">
        <v>14</v>
      </c>
      <c r="Y122" s="45"/>
      <c r="Z122" s="29" t="s">
        <v>14</v>
      </c>
      <c r="AA122" s="45"/>
      <c r="AB122" s="29" t="s">
        <v>14</v>
      </c>
      <c r="AC122" s="45"/>
      <c r="AD122" s="29" t="s">
        <v>14</v>
      </c>
      <c r="AE122" s="45"/>
      <c r="AF122" s="29" t="s">
        <v>14</v>
      </c>
      <c r="AG122" s="29"/>
      <c r="AH122" s="29" t="s">
        <v>14</v>
      </c>
      <c r="AI122" s="45"/>
      <c r="AJ122" s="29" t="s">
        <v>14</v>
      </c>
      <c r="AK122" s="45"/>
      <c r="AL122" s="29" t="s">
        <v>14</v>
      </c>
      <c r="AM122" s="45"/>
      <c r="AN122" s="29" t="s">
        <v>14</v>
      </c>
      <c r="AO122" s="45"/>
      <c r="AP122" s="29" t="s">
        <v>14</v>
      </c>
      <c r="AQ122" s="29"/>
      <c r="AR122" s="29" t="s">
        <v>14</v>
      </c>
      <c r="AS122" s="45"/>
      <c r="AT122" s="29">
        <v>160</v>
      </c>
      <c r="AU122" s="45"/>
      <c r="AV122" s="29" t="s">
        <v>14</v>
      </c>
      <c r="AW122" s="45"/>
      <c r="AX122" s="29" t="s">
        <v>14</v>
      </c>
      <c r="AY122" s="45"/>
      <c r="AZ122" s="29" t="s">
        <v>14</v>
      </c>
      <c r="BA122" s="45"/>
      <c r="BB122" s="29">
        <v>3</v>
      </c>
      <c r="BC122" s="45"/>
      <c r="BD122" s="29" t="s">
        <v>14</v>
      </c>
      <c r="BE122" s="52"/>
      <c r="BF122" s="16"/>
      <c r="BG122" s="16"/>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c r="GZ122" s="14"/>
      <c r="HA122" s="14"/>
      <c r="HB122" s="14"/>
      <c r="HC122" s="14"/>
      <c r="HD122" s="14"/>
      <c r="HE122" s="14"/>
      <c r="HF122" s="14"/>
      <c r="HG122" s="14"/>
      <c r="HH122" s="14"/>
      <c r="HI122" s="14"/>
      <c r="HJ122" s="14"/>
      <c r="HK122" s="14"/>
      <c r="HL122" s="14"/>
      <c r="HM122" s="14"/>
      <c r="HN122" s="14"/>
      <c r="HO122" s="14"/>
      <c r="HP122" s="14"/>
      <c r="HQ122" s="14"/>
      <c r="HR122" s="14"/>
      <c r="HS122" s="14"/>
      <c r="HT122" s="14"/>
      <c r="HU122" s="14"/>
      <c r="HV122" s="14"/>
      <c r="HW122" s="14"/>
      <c r="HX122" s="14"/>
      <c r="HY122" s="14"/>
      <c r="HZ122" s="14"/>
      <c r="IA122" s="14"/>
      <c r="IB122" s="14"/>
      <c r="IC122" s="14"/>
    </row>
    <row r="123" spans="1:237" s="2" customFormat="1">
      <c r="A123" s="14"/>
      <c r="B123" s="43"/>
      <c r="C123" s="48">
        <v>2022</v>
      </c>
      <c r="D123" s="29" t="s">
        <v>14</v>
      </c>
      <c r="E123" s="45"/>
      <c r="F123" s="29" t="s">
        <v>14</v>
      </c>
      <c r="G123" s="45"/>
      <c r="H123" s="29" t="s">
        <v>14</v>
      </c>
      <c r="I123" s="45"/>
      <c r="J123" s="29" t="s">
        <v>14</v>
      </c>
      <c r="K123" s="45"/>
      <c r="L123" s="29">
        <v>1</v>
      </c>
      <c r="M123" s="82"/>
      <c r="N123" s="29" t="s">
        <v>14</v>
      </c>
      <c r="O123" s="45"/>
      <c r="P123" s="29" t="s">
        <v>14</v>
      </c>
      <c r="Q123" s="45"/>
      <c r="R123" s="29" t="s">
        <v>14</v>
      </c>
      <c r="S123" s="45"/>
      <c r="T123" s="29" t="s">
        <v>14</v>
      </c>
      <c r="U123" s="45"/>
      <c r="V123" s="29" t="s">
        <v>14</v>
      </c>
      <c r="W123" s="45"/>
      <c r="X123" s="29" t="s">
        <v>14</v>
      </c>
      <c r="Y123" s="45"/>
      <c r="Z123" s="29" t="s">
        <v>14</v>
      </c>
      <c r="AA123" s="45"/>
      <c r="AB123" s="29" t="s">
        <v>14</v>
      </c>
      <c r="AC123" s="45"/>
      <c r="AD123" s="29" t="s">
        <v>14</v>
      </c>
      <c r="AE123" s="45"/>
      <c r="AF123" s="29" t="s">
        <v>14</v>
      </c>
      <c r="AG123" s="29"/>
      <c r="AH123" s="29" t="s">
        <v>14</v>
      </c>
      <c r="AI123" s="45"/>
      <c r="AJ123" s="29" t="s">
        <v>14</v>
      </c>
      <c r="AK123" s="45"/>
      <c r="AL123" s="29" t="s">
        <v>14</v>
      </c>
      <c r="AM123" s="45"/>
      <c r="AN123" s="29" t="s">
        <v>14</v>
      </c>
      <c r="AO123" s="45"/>
      <c r="AP123" s="29" t="s">
        <v>14</v>
      </c>
      <c r="AQ123" s="29"/>
      <c r="AR123" s="29" t="s">
        <v>14</v>
      </c>
      <c r="AS123" s="45"/>
      <c r="AT123" s="29" t="s">
        <v>14</v>
      </c>
      <c r="AU123" s="45"/>
      <c r="AV123" s="29" t="s">
        <v>14</v>
      </c>
      <c r="AW123" s="45"/>
      <c r="AX123" s="29">
        <v>1250</v>
      </c>
      <c r="AY123" s="45"/>
      <c r="AZ123" s="29" t="s">
        <v>14</v>
      </c>
      <c r="BA123" s="45"/>
      <c r="BB123" s="29">
        <v>305</v>
      </c>
      <c r="BC123" s="45"/>
      <c r="BD123" s="29" t="s">
        <v>14</v>
      </c>
      <c r="BE123" s="52"/>
      <c r="BF123" s="16"/>
      <c r="BG123" s="16"/>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14"/>
      <c r="GJ123" s="14"/>
      <c r="GK123" s="14"/>
      <c r="GL123" s="14"/>
      <c r="GM123" s="14"/>
      <c r="GN123" s="14"/>
      <c r="GO123" s="14"/>
      <c r="GP123" s="14"/>
      <c r="GQ123" s="14"/>
      <c r="GR123" s="14"/>
      <c r="GS123" s="14"/>
      <c r="GT123" s="14"/>
      <c r="GU123" s="14"/>
      <c r="GV123" s="14"/>
      <c r="GW123" s="14"/>
      <c r="GX123" s="14"/>
      <c r="GY123" s="14"/>
      <c r="GZ123" s="14"/>
      <c r="HA123" s="14"/>
      <c r="HB123" s="14"/>
      <c r="HC123" s="14"/>
      <c r="HD123" s="14"/>
      <c r="HE123" s="14"/>
      <c r="HF123" s="14"/>
      <c r="HG123" s="14"/>
      <c r="HH123" s="14"/>
      <c r="HI123" s="14"/>
      <c r="HJ123" s="14"/>
      <c r="HK123" s="14"/>
      <c r="HL123" s="14"/>
      <c r="HM123" s="14"/>
      <c r="HN123" s="14"/>
      <c r="HO123" s="14"/>
      <c r="HP123" s="14"/>
      <c r="HQ123" s="14"/>
      <c r="HR123" s="14"/>
      <c r="HS123" s="14"/>
      <c r="HT123" s="14"/>
      <c r="HU123" s="14"/>
      <c r="HV123" s="14"/>
      <c r="HW123" s="14"/>
      <c r="HX123" s="14"/>
      <c r="HY123" s="14"/>
      <c r="HZ123" s="14"/>
      <c r="IA123" s="14"/>
      <c r="IB123" s="14"/>
      <c r="IC123" s="14"/>
    </row>
    <row r="124" spans="1:237" customFormat="1">
      <c r="A124" s="14"/>
      <c r="B124" s="43" t="s">
        <v>42</v>
      </c>
      <c r="C124" s="44">
        <v>2018</v>
      </c>
      <c r="D124" s="29" t="s">
        <v>14</v>
      </c>
      <c r="E124" s="45"/>
      <c r="F124" s="29" t="s">
        <v>14</v>
      </c>
      <c r="G124" s="45"/>
      <c r="H124" s="29" t="s">
        <v>14</v>
      </c>
      <c r="I124" s="45"/>
      <c r="J124" s="29" t="s">
        <v>14</v>
      </c>
      <c r="K124" s="45"/>
      <c r="L124" s="29">
        <v>11</v>
      </c>
      <c r="M124" s="82"/>
      <c r="N124" s="29" t="s">
        <v>14</v>
      </c>
      <c r="O124" s="45"/>
      <c r="P124" s="29" t="s">
        <v>14</v>
      </c>
      <c r="Q124" s="45"/>
      <c r="R124" s="29" t="s">
        <v>14</v>
      </c>
      <c r="S124" s="45"/>
      <c r="T124" s="29" t="s">
        <v>14</v>
      </c>
      <c r="U124" s="45"/>
      <c r="V124" s="29" t="s">
        <v>14</v>
      </c>
      <c r="W124" s="45"/>
      <c r="X124" s="29" t="s">
        <v>14</v>
      </c>
      <c r="Y124" s="45"/>
      <c r="Z124" s="29" t="s">
        <v>14</v>
      </c>
      <c r="AA124" s="45"/>
      <c r="AB124" s="29" t="s">
        <v>14</v>
      </c>
      <c r="AC124" s="45"/>
      <c r="AD124" s="29" t="s">
        <v>14</v>
      </c>
      <c r="AE124" s="45"/>
      <c r="AF124" s="29" t="s">
        <v>14</v>
      </c>
      <c r="AG124" s="29"/>
      <c r="AH124" s="29" t="s">
        <v>14</v>
      </c>
      <c r="AI124" s="45"/>
      <c r="AJ124" s="29" t="s">
        <v>14</v>
      </c>
      <c r="AK124" s="45"/>
      <c r="AL124" s="29" t="s">
        <v>14</v>
      </c>
      <c r="AM124" s="45"/>
      <c r="AN124" s="29" t="s">
        <v>14</v>
      </c>
      <c r="AO124" s="45"/>
      <c r="AP124" s="29" t="s">
        <v>14</v>
      </c>
      <c r="AQ124" s="29"/>
      <c r="AR124" s="29" t="s">
        <v>14</v>
      </c>
      <c r="AS124" s="45"/>
      <c r="AT124" s="29" t="s">
        <v>14</v>
      </c>
      <c r="AU124" s="45"/>
      <c r="AV124" s="29" t="s">
        <v>14</v>
      </c>
      <c r="AW124" s="45"/>
      <c r="AX124" s="29" t="s">
        <v>14</v>
      </c>
      <c r="AY124" s="45"/>
      <c r="AZ124" s="29" t="s">
        <v>14</v>
      </c>
      <c r="BA124" s="45"/>
      <c r="BB124" s="29" t="s">
        <v>14</v>
      </c>
      <c r="BC124" s="45"/>
      <c r="BD124" s="29" t="s">
        <v>14</v>
      </c>
      <c r="BE124" s="52"/>
      <c r="BF124" s="16"/>
      <c r="BG124" s="16"/>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14"/>
      <c r="GJ124" s="14"/>
      <c r="GK124" s="14"/>
      <c r="GL124" s="14"/>
      <c r="GM124" s="14"/>
      <c r="GN124" s="14"/>
      <c r="GO124" s="14"/>
      <c r="GP124" s="14"/>
      <c r="GQ124" s="14"/>
      <c r="GR124" s="14"/>
      <c r="GS124" s="14"/>
      <c r="GT124" s="14"/>
      <c r="GU124" s="14"/>
      <c r="GV124" s="14"/>
      <c r="GW124" s="14"/>
      <c r="GX124" s="14"/>
      <c r="GY124" s="14"/>
      <c r="GZ124" s="14"/>
      <c r="HA124" s="14"/>
      <c r="HB124" s="14"/>
      <c r="HC124" s="14"/>
      <c r="HD124" s="14"/>
      <c r="HE124" s="14"/>
      <c r="HF124" s="14"/>
      <c r="HG124" s="14"/>
      <c r="HH124" s="14"/>
      <c r="HI124" s="14"/>
      <c r="HJ124" s="14"/>
      <c r="HK124" s="14"/>
      <c r="HL124" s="14"/>
      <c r="HM124" s="14"/>
      <c r="HN124" s="14"/>
      <c r="HO124" s="14"/>
      <c r="HP124" s="14"/>
      <c r="HQ124" s="14"/>
      <c r="HR124" s="14"/>
      <c r="HS124" s="14"/>
      <c r="HT124" s="14"/>
      <c r="HU124" s="14"/>
      <c r="HV124" s="14"/>
      <c r="HW124" s="14"/>
      <c r="HX124" s="14"/>
      <c r="HY124" s="14"/>
      <c r="HZ124" s="14"/>
      <c r="IA124" s="14"/>
      <c r="IB124" s="14"/>
      <c r="IC124" s="14"/>
    </row>
    <row r="125" spans="1:237" customFormat="1">
      <c r="A125" s="14"/>
      <c r="B125" s="43"/>
      <c r="C125" s="44">
        <v>2019</v>
      </c>
      <c r="D125" s="29" t="s">
        <v>14</v>
      </c>
      <c r="E125" s="45"/>
      <c r="F125" s="29" t="s">
        <v>14</v>
      </c>
      <c r="G125" s="45"/>
      <c r="H125" s="29" t="s">
        <v>14</v>
      </c>
      <c r="I125" s="45"/>
      <c r="J125" s="29" t="s">
        <v>14</v>
      </c>
      <c r="K125" s="45"/>
      <c r="L125" s="29" t="s">
        <v>15</v>
      </c>
      <c r="M125" s="82"/>
      <c r="N125" s="29" t="s">
        <v>14</v>
      </c>
      <c r="O125" s="45"/>
      <c r="P125" s="29" t="s">
        <v>14</v>
      </c>
      <c r="Q125" s="45"/>
      <c r="R125" s="29" t="s">
        <v>14</v>
      </c>
      <c r="S125" s="45"/>
      <c r="T125" s="29" t="s">
        <v>14</v>
      </c>
      <c r="U125" s="45"/>
      <c r="V125" s="29" t="s">
        <v>14</v>
      </c>
      <c r="W125" s="45"/>
      <c r="X125" s="29" t="s">
        <v>14</v>
      </c>
      <c r="Y125" s="45"/>
      <c r="Z125" s="29" t="s">
        <v>14</v>
      </c>
      <c r="AA125" s="45"/>
      <c r="AB125" s="29" t="s">
        <v>14</v>
      </c>
      <c r="AC125" s="45"/>
      <c r="AD125" s="29" t="s">
        <v>14</v>
      </c>
      <c r="AE125" s="45"/>
      <c r="AF125" s="29" t="s">
        <v>15</v>
      </c>
      <c r="AG125" s="29"/>
      <c r="AH125" s="29" t="s">
        <v>14</v>
      </c>
      <c r="AI125" s="45"/>
      <c r="AJ125" s="29" t="s">
        <v>14</v>
      </c>
      <c r="AK125" s="45"/>
      <c r="AL125" s="29" t="s">
        <v>14</v>
      </c>
      <c r="AM125" s="45"/>
      <c r="AN125" s="29" t="s">
        <v>14</v>
      </c>
      <c r="AO125" s="45"/>
      <c r="AP125" s="29" t="s">
        <v>14</v>
      </c>
      <c r="AQ125" s="29"/>
      <c r="AR125" s="29" t="s">
        <v>14</v>
      </c>
      <c r="AS125" s="45"/>
      <c r="AT125" s="29" t="s">
        <v>14</v>
      </c>
      <c r="AU125" s="45"/>
      <c r="AV125" s="29" t="s">
        <v>15</v>
      </c>
      <c r="AW125" s="45"/>
      <c r="AX125" s="29" t="s">
        <v>14</v>
      </c>
      <c r="AY125" s="45"/>
      <c r="AZ125" s="29" t="s">
        <v>14</v>
      </c>
      <c r="BA125" s="45"/>
      <c r="BB125" s="29" t="s">
        <v>14</v>
      </c>
      <c r="BC125" s="45"/>
      <c r="BD125" s="29">
        <v>439</v>
      </c>
      <c r="BE125" s="52"/>
      <c r="BF125" s="16"/>
      <c r="BG125" s="16"/>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14"/>
      <c r="GJ125" s="14"/>
      <c r="GK125" s="14"/>
      <c r="GL125" s="14"/>
      <c r="GM125" s="14"/>
      <c r="GN125" s="14"/>
      <c r="GO125" s="14"/>
      <c r="GP125" s="14"/>
      <c r="GQ125" s="14"/>
      <c r="GR125" s="14"/>
      <c r="GS125" s="14"/>
      <c r="GT125" s="14"/>
      <c r="GU125" s="14"/>
      <c r="GV125" s="14"/>
      <c r="GW125" s="14"/>
      <c r="GX125" s="14"/>
      <c r="GY125" s="14"/>
      <c r="GZ125" s="14"/>
      <c r="HA125" s="14"/>
      <c r="HB125" s="14"/>
      <c r="HC125" s="14"/>
      <c r="HD125" s="14"/>
      <c r="HE125" s="14"/>
      <c r="HF125" s="14"/>
      <c r="HG125" s="14"/>
      <c r="HH125" s="14"/>
      <c r="HI125" s="14"/>
      <c r="HJ125" s="14"/>
      <c r="HK125" s="14"/>
      <c r="HL125" s="14"/>
      <c r="HM125" s="14"/>
      <c r="HN125" s="14"/>
      <c r="HO125" s="14"/>
      <c r="HP125" s="14"/>
      <c r="HQ125" s="14"/>
      <c r="HR125" s="14"/>
      <c r="HS125" s="14"/>
      <c r="HT125" s="14"/>
      <c r="HU125" s="14"/>
      <c r="HV125" s="14"/>
      <c r="HW125" s="14"/>
      <c r="HX125" s="14"/>
      <c r="HY125" s="14"/>
      <c r="HZ125" s="14"/>
      <c r="IA125" s="14"/>
      <c r="IB125" s="14"/>
      <c r="IC125" s="14"/>
    </row>
    <row r="126" spans="1:237" customFormat="1">
      <c r="A126" s="14"/>
      <c r="B126" s="43"/>
      <c r="C126" s="44">
        <v>2020</v>
      </c>
      <c r="D126" s="29" t="s">
        <v>14</v>
      </c>
      <c r="E126" s="45"/>
      <c r="F126" s="29" t="s">
        <v>14</v>
      </c>
      <c r="G126" s="45"/>
      <c r="H126" s="29" t="s">
        <v>14</v>
      </c>
      <c r="I126" s="45"/>
      <c r="J126" s="29" t="s">
        <v>14</v>
      </c>
      <c r="K126" s="45"/>
      <c r="L126" s="29" t="s">
        <v>15</v>
      </c>
      <c r="M126" s="82"/>
      <c r="N126" s="29" t="s">
        <v>14</v>
      </c>
      <c r="O126" s="45"/>
      <c r="P126" s="29" t="s">
        <v>14</v>
      </c>
      <c r="Q126" s="45"/>
      <c r="R126" s="29" t="s">
        <v>14</v>
      </c>
      <c r="S126" s="45"/>
      <c r="T126" s="29" t="s">
        <v>14</v>
      </c>
      <c r="U126" s="45"/>
      <c r="V126" s="29" t="s">
        <v>14</v>
      </c>
      <c r="W126" s="45"/>
      <c r="X126" s="29" t="s">
        <v>14</v>
      </c>
      <c r="Y126" s="45"/>
      <c r="Z126" s="29" t="s">
        <v>14</v>
      </c>
      <c r="AA126" s="45"/>
      <c r="AB126" s="29" t="s">
        <v>14</v>
      </c>
      <c r="AC126" s="45"/>
      <c r="AD126" s="29" t="s">
        <v>14</v>
      </c>
      <c r="AE126" s="45"/>
      <c r="AF126" s="29" t="s">
        <v>14</v>
      </c>
      <c r="AG126" s="29"/>
      <c r="AH126" s="29" t="s">
        <v>14</v>
      </c>
      <c r="AI126" s="45"/>
      <c r="AJ126" s="29" t="s">
        <v>14</v>
      </c>
      <c r="AK126" s="45"/>
      <c r="AL126" s="29" t="s">
        <v>14</v>
      </c>
      <c r="AM126" s="45"/>
      <c r="AN126" s="29" t="s">
        <v>14</v>
      </c>
      <c r="AO126" s="45"/>
      <c r="AP126" s="29" t="s">
        <v>14</v>
      </c>
      <c r="AQ126" s="29"/>
      <c r="AR126" s="29" t="s">
        <v>14</v>
      </c>
      <c r="AS126" s="45"/>
      <c r="AT126" s="29" t="s">
        <v>14</v>
      </c>
      <c r="AU126" s="45"/>
      <c r="AV126" s="29">
        <v>2</v>
      </c>
      <c r="AW126" s="45"/>
      <c r="AX126" s="29" t="s">
        <v>14</v>
      </c>
      <c r="AY126" s="45"/>
      <c r="AZ126" s="29" t="s">
        <v>14</v>
      </c>
      <c r="BA126" s="45"/>
      <c r="BB126" s="29" t="s">
        <v>14</v>
      </c>
      <c r="BC126" s="45"/>
      <c r="BD126" s="29" t="s">
        <v>14</v>
      </c>
      <c r="BE126" s="52"/>
      <c r="BF126" s="16"/>
      <c r="BG126" s="16"/>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4"/>
      <c r="HU126" s="14"/>
      <c r="HV126" s="14"/>
      <c r="HW126" s="14"/>
      <c r="HX126" s="14"/>
      <c r="HY126" s="14"/>
      <c r="HZ126" s="14"/>
      <c r="IA126" s="14"/>
      <c r="IB126" s="14"/>
      <c r="IC126" s="14"/>
    </row>
    <row r="127" spans="1:237" s="2" customFormat="1">
      <c r="A127" s="14"/>
      <c r="B127" s="43"/>
      <c r="C127" s="48">
        <v>2022</v>
      </c>
      <c r="D127" s="29" t="s">
        <v>14</v>
      </c>
      <c r="E127" s="45"/>
      <c r="F127" s="29" t="s">
        <v>14</v>
      </c>
      <c r="G127" s="45"/>
      <c r="H127" s="29" t="s">
        <v>14</v>
      </c>
      <c r="I127" s="45"/>
      <c r="J127" s="29" t="s">
        <v>14</v>
      </c>
      <c r="K127" s="45"/>
      <c r="L127" s="29" t="s">
        <v>15</v>
      </c>
      <c r="M127" s="82"/>
      <c r="N127" s="29" t="s">
        <v>14</v>
      </c>
      <c r="O127" s="45"/>
      <c r="P127" s="29" t="s">
        <v>14</v>
      </c>
      <c r="Q127" s="45"/>
      <c r="R127" s="29" t="s">
        <v>14</v>
      </c>
      <c r="S127" s="45"/>
      <c r="T127" s="29" t="s">
        <v>14</v>
      </c>
      <c r="U127" s="45"/>
      <c r="V127" s="29" t="s">
        <v>14</v>
      </c>
      <c r="W127" s="45"/>
      <c r="X127" s="29" t="s">
        <v>14</v>
      </c>
      <c r="Y127" s="45"/>
      <c r="Z127" s="29" t="s">
        <v>14</v>
      </c>
      <c r="AA127" s="45"/>
      <c r="AB127" s="29" t="s">
        <v>14</v>
      </c>
      <c r="AC127" s="45"/>
      <c r="AD127" s="29" t="s">
        <v>14</v>
      </c>
      <c r="AE127" s="45"/>
      <c r="AF127" s="29" t="s">
        <v>14</v>
      </c>
      <c r="AG127" s="29"/>
      <c r="AH127" s="29" t="s">
        <v>14</v>
      </c>
      <c r="AI127" s="45"/>
      <c r="AJ127" s="29" t="s">
        <v>14</v>
      </c>
      <c r="AK127" s="45"/>
      <c r="AL127" s="29" t="s">
        <v>14</v>
      </c>
      <c r="AM127" s="45"/>
      <c r="AN127" s="29" t="s">
        <v>14</v>
      </c>
      <c r="AO127" s="45"/>
      <c r="AP127" s="29" t="s">
        <v>14</v>
      </c>
      <c r="AQ127" s="29"/>
      <c r="AR127" s="29" t="s">
        <v>14</v>
      </c>
      <c r="AS127" s="45"/>
      <c r="AT127" s="29" t="s">
        <v>14</v>
      </c>
      <c r="AU127" s="45"/>
      <c r="AV127" s="29" t="s">
        <v>14</v>
      </c>
      <c r="AW127" s="45"/>
      <c r="AX127" s="29" t="s">
        <v>14</v>
      </c>
      <c r="AY127" s="45"/>
      <c r="AZ127" s="29" t="s">
        <v>14</v>
      </c>
      <c r="BA127" s="45"/>
      <c r="BB127" s="29" t="s">
        <v>14</v>
      </c>
      <c r="BC127" s="45"/>
      <c r="BD127" s="29" t="s">
        <v>14</v>
      </c>
      <c r="BE127" s="52"/>
      <c r="BF127" s="16"/>
      <c r="BG127" s="16"/>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14"/>
      <c r="GJ127" s="14"/>
      <c r="GK127" s="14"/>
      <c r="GL127" s="14"/>
      <c r="GM127" s="14"/>
      <c r="GN127" s="14"/>
      <c r="GO127" s="14"/>
      <c r="GP127" s="14"/>
      <c r="GQ127" s="14"/>
      <c r="GR127" s="14"/>
      <c r="GS127" s="14"/>
      <c r="GT127" s="14"/>
      <c r="GU127" s="14"/>
      <c r="GV127" s="14"/>
      <c r="GW127" s="14"/>
      <c r="GX127" s="14"/>
      <c r="GY127" s="14"/>
      <c r="GZ127" s="14"/>
      <c r="HA127" s="14"/>
      <c r="HB127" s="14"/>
      <c r="HC127" s="14"/>
      <c r="HD127" s="14"/>
      <c r="HE127" s="14"/>
      <c r="HF127" s="14"/>
      <c r="HG127" s="14"/>
      <c r="HH127" s="14"/>
      <c r="HI127" s="14"/>
      <c r="HJ127" s="14"/>
      <c r="HK127" s="14"/>
      <c r="HL127" s="14"/>
      <c r="HM127" s="14"/>
      <c r="HN127" s="14"/>
      <c r="HO127" s="14"/>
      <c r="HP127" s="14"/>
      <c r="HQ127" s="14"/>
      <c r="HR127" s="14"/>
      <c r="HS127" s="14"/>
      <c r="HT127" s="14"/>
      <c r="HU127" s="14"/>
      <c r="HV127" s="14"/>
      <c r="HW127" s="14"/>
      <c r="HX127" s="14"/>
      <c r="HY127" s="14"/>
      <c r="HZ127" s="14"/>
      <c r="IA127" s="14"/>
      <c r="IB127" s="14"/>
      <c r="IC127" s="14"/>
    </row>
    <row r="128" spans="1:237" s="5" customFormat="1">
      <c r="A128" s="16"/>
      <c r="B128" s="43" t="s">
        <v>43</v>
      </c>
      <c r="C128" s="44">
        <v>2021</v>
      </c>
      <c r="D128" s="82" t="s">
        <v>14</v>
      </c>
      <c r="E128" s="82"/>
      <c r="F128" s="82" t="s">
        <v>14</v>
      </c>
      <c r="G128" s="82"/>
      <c r="H128" s="82" t="s">
        <v>14</v>
      </c>
      <c r="I128" s="82"/>
      <c r="J128" s="82" t="s">
        <v>14</v>
      </c>
      <c r="K128" s="82"/>
      <c r="L128" s="82" t="s">
        <v>14</v>
      </c>
      <c r="M128" s="82"/>
      <c r="N128" s="82" t="s">
        <v>14</v>
      </c>
      <c r="O128" s="82"/>
      <c r="P128" s="82" t="s">
        <v>14</v>
      </c>
      <c r="Q128" s="82"/>
      <c r="R128" s="82" t="s">
        <v>14</v>
      </c>
      <c r="S128" s="82"/>
      <c r="T128" s="82" t="s">
        <v>14</v>
      </c>
      <c r="U128" s="82"/>
      <c r="V128" s="82" t="s">
        <v>14</v>
      </c>
      <c r="W128" s="82"/>
      <c r="X128" s="82" t="s">
        <v>14</v>
      </c>
      <c r="Y128" s="82"/>
      <c r="Z128" s="82" t="s">
        <v>14</v>
      </c>
      <c r="AA128" s="82"/>
      <c r="AB128" s="82" t="s">
        <v>14</v>
      </c>
      <c r="AC128" s="82"/>
      <c r="AD128" s="82" t="s">
        <v>14</v>
      </c>
      <c r="AE128" s="82"/>
      <c r="AF128" s="82" t="s">
        <v>14</v>
      </c>
      <c r="AG128" s="82"/>
      <c r="AH128" s="82" t="s">
        <v>14</v>
      </c>
      <c r="AI128" s="82"/>
      <c r="AJ128" s="82" t="s">
        <v>14</v>
      </c>
      <c r="AK128" s="82"/>
      <c r="AL128" s="82" t="s">
        <v>14</v>
      </c>
      <c r="AM128" s="82"/>
      <c r="AN128" s="82" t="s">
        <v>14</v>
      </c>
      <c r="AO128" s="82"/>
      <c r="AP128" s="82" t="s">
        <v>14</v>
      </c>
      <c r="AQ128" s="82"/>
      <c r="AR128" s="82" t="s">
        <v>14</v>
      </c>
      <c r="AS128" s="82"/>
      <c r="AT128" s="82" t="s">
        <v>14</v>
      </c>
      <c r="AU128" s="82"/>
      <c r="AV128" s="82" t="s">
        <v>14</v>
      </c>
      <c r="AW128" s="82"/>
      <c r="AX128" s="82" t="s">
        <v>14</v>
      </c>
      <c r="AY128" s="82"/>
      <c r="AZ128" s="82" t="s">
        <v>14</v>
      </c>
      <c r="BA128" s="82"/>
      <c r="BB128" s="82" t="s">
        <v>14</v>
      </c>
      <c r="BC128" s="82"/>
      <c r="BD128" s="82">
        <v>31</v>
      </c>
      <c r="BE128" s="52"/>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row>
    <row r="129" spans="1:237" s="3" customFormat="1">
      <c r="A129" s="25"/>
      <c r="B129" s="43" t="s">
        <v>44</v>
      </c>
      <c r="C129" s="44">
        <v>2019</v>
      </c>
      <c r="D129" s="29" t="s">
        <v>14</v>
      </c>
      <c r="E129" s="45"/>
      <c r="F129" s="29" t="s">
        <v>14</v>
      </c>
      <c r="G129" s="45"/>
      <c r="H129" s="29" t="s">
        <v>14</v>
      </c>
      <c r="I129" s="45"/>
      <c r="J129" s="29" t="s">
        <v>14</v>
      </c>
      <c r="K129" s="45"/>
      <c r="L129" s="29" t="s">
        <v>14</v>
      </c>
      <c r="M129" s="82"/>
      <c r="N129" s="29" t="s">
        <v>14</v>
      </c>
      <c r="O129" s="45"/>
      <c r="P129" s="29" t="s">
        <v>14</v>
      </c>
      <c r="Q129" s="45"/>
      <c r="R129" s="29" t="s">
        <v>14</v>
      </c>
      <c r="S129" s="45"/>
      <c r="T129" s="29" t="s">
        <v>14</v>
      </c>
      <c r="U129" s="45"/>
      <c r="V129" s="29" t="s">
        <v>14</v>
      </c>
      <c r="W129" s="45"/>
      <c r="X129" s="29" t="s">
        <v>14</v>
      </c>
      <c r="Y129" s="45"/>
      <c r="Z129" s="29" t="s">
        <v>14</v>
      </c>
      <c r="AA129" s="45"/>
      <c r="AB129" s="29" t="s">
        <v>14</v>
      </c>
      <c r="AC129" s="45"/>
      <c r="AD129" s="29" t="s">
        <v>14</v>
      </c>
      <c r="AE129" s="45"/>
      <c r="AF129" s="29" t="s">
        <v>14</v>
      </c>
      <c r="AG129" s="29"/>
      <c r="AH129" s="29" t="s">
        <v>14</v>
      </c>
      <c r="AI129" s="45"/>
      <c r="AJ129" s="29" t="s">
        <v>14</v>
      </c>
      <c r="AK129" s="45"/>
      <c r="AL129" s="29" t="s">
        <v>14</v>
      </c>
      <c r="AM129" s="45"/>
      <c r="AN129" s="49">
        <v>350</v>
      </c>
      <c r="AO129" s="45"/>
      <c r="AP129" s="29" t="s">
        <v>14</v>
      </c>
      <c r="AQ129" s="29"/>
      <c r="AR129" s="29" t="s">
        <v>14</v>
      </c>
      <c r="AS129" s="45"/>
      <c r="AT129" s="29">
        <v>1054</v>
      </c>
      <c r="AU129" s="45"/>
      <c r="AV129" s="29" t="s">
        <v>14</v>
      </c>
      <c r="AW129" s="45"/>
      <c r="AX129" s="29" t="s">
        <v>14</v>
      </c>
      <c r="AY129" s="45"/>
      <c r="AZ129" s="29" t="s">
        <v>14</v>
      </c>
      <c r="BA129" s="45"/>
      <c r="BB129" s="29" t="s">
        <v>14</v>
      </c>
      <c r="BC129" s="45"/>
      <c r="BD129" s="29" t="s">
        <v>14</v>
      </c>
      <c r="BE129" s="52"/>
      <c r="BF129" s="16"/>
      <c r="BG129" s="16"/>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row>
    <row r="130" spans="1:237" customFormat="1">
      <c r="A130" s="14"/>
      <c r="B130" s="31" t="s">
        <v>137</v>
      </c>
      <c r="C130" s="32">
        <v>2018</v>
      </c>
      <c r="D130" s="17">
        <f>SUM(D104,D109,D116,D118,D120,D124)</f>
        <v>53540</v>
      </c>
      <c r="E130" s="17"/>
      <c r="F130" s="17">
        <f>SUM(F104,F109,F116,F118,F120,F124)</f>
        <v>1150</v>
      </c>
      <c r="G130" s="17"/>
      <c r="H130" s="17">
        <f>SUM(H104,H109,H116,H118,H120,H124)</f>
        <v>0</v>
      </c>
      <c r="I130" s="17"/>
      <c r="J130" s="17">
        <f>SUM(J104,J109,J116,J118,J120,J124)</f>
        <v>0</v>
      </c>
      <c r="K130" s="17"/>
      <c r="L130" s="17">
        <f>SUM(L104,L109,L116,L118,L120,L124)</f>
        <v>19594</v>
      </c>
      <c r="M130" s="17"/>
      <c r="N130" s="17">
        <f>SUM(N104,N109,N116,N118,N120,N124)</f>
        <v>5858</v>
      </c>
      <c r="O130" s="17"/>
      <c r="P130" s="17">
        <f>SUM(P104,P109,P116,P118,P120,P124)</f>
        <v>449</v>
      </c>
      <c r="Q130" s="17"/>
      <c r="R130" s="17">
        <f>SUM(R104,R109,R116,R118,R120,R124)</f>
        <v>0</v>
      </c>
      <c r="S130" s="17"/>
      <c r="T130" s="17">
        <f>SUM(T104,T109,T116,T118,T120,T124)</f>
        <v>0</v>
      </c>
      <c r="U130" s="17"/>
      <c r="V130" s="17">
        <f>SUM(V104,V109,V116,V118,V120,V124)</f>
        <v>0</v>
      </c>
      <c r="W130" s="17"/>
      <c r="X130" s="17">
        <f>SUM(X104,X109,X116,X118,X120,X124)</f>
        <v>0</v>
      </c>
      <c r="Y130" s="17"/>
      <c r="Z130" s="17">
        <f>SUM(Z104,Z109,Z116,Z118,Z120,Z124)</f>
        <v>18</v>
      </c>
      <c r="AA130" s="17"/>
      <c r="AB130" s="17">
        <f>SUM(AB104,AB109,AB116,AB118,AB120,AB124)</f>
        <v>0</v>
      </c>
      <c r="AC130" s="17"/>
      <c r="AD130" s="17">
        <f>SUM(AD104,AD109,AD116,AD118,AD120,AD124)</f>
        <v>0</v>
      </c>
      <c r="AE130" s="17"/>
      <c r="AF130" s="17">
        <f>SUM(AF104,AF109,AF116,AF118,AF120,AF124)</f>
        <v>0</v>
      </c>
      <c r="AG130" s="17"/>
      <c r="AH130" s="17">
        <f>SUM(AH104,AH109,AH116,AH118,AH120,AH124)</f>
        <v>0</v>
      </c>
      <c r="AI130" s="17"/>
      <c r="AJ130" s="17">
        <f>SUM(AJ104,AJ109,AJ116,AJ118,AJ120,AJ124)</f>
        <v>0</v>
      </c>
      <c r="AK130" s="17"/>
      <c r="AL130" s="17">
        <f>SUM(AL104,AL109,AL116,AL118,AL120,AL124)</f>
        <v>10552</v>
      </c>
      <c r="AM130" s="17"/>
      <c r="AN130" s="17">
        <f>SUM(AN104,AN109,AN116,AN118,AN120,AN124)</f>
        <v>0</v>
      </c>
      <c r="AO130" s="17"/>
      <c r="AP130" s="17">
        <f>SUM(AP104,AP109,AP116,AP118,AP120,AP124)</f>
        <v>0</v>
      </c>
      <c r="AQ130" s="17"/>
      <c r="AR130" s="17">
        <f>SUM(AR104,AR109,AR116,AR118,AR120,AR124)</f>
        <v>0</v>
      </c>
      <c r="AS130" s="17"/>
      <c r="AT130" s="17">
        <f>SUM(AT104,AT109,AT116,AT118,AT120,AT124)</f>
        <v>7171</v>
      </c>
      <c r="AU130" s="17"/>
      <c r="AV130" s="17">
        <f>SUM(AV104,AV109,AV116,AV118,AV120,AV124)</f>
        <v>0</v>
      </c>
      <c r="AW130" s="17"/>
      <c r="AX130" s="17">
        <f>SUM(AX104,AX109,AX116,AX118,AX120,AX124)</f>
        <v>3521</v>
      </c>
      <c r="AY130" s="17"/>
      <c r="AZ130" s="17">
        <f>SUM(AZ104,AZ109,AZ116,AZ118,AZ120,AZ124)</f>
        <v>908</v>
      </c>
      <c r="BA130" s="17"/>
      <c r="BB130" s="17">
        <f>SUM(BB104,BB109,BB116,BB118,BB120,BB124)</f>
        <v>8</v>
      </c>
      <c r="BC130" s="17"/>
      <c r="BD130" s="17">
        <f>SUM(BD104,BD109,BD116,BD118,BD120,BD124)</f>
        <v>0</v>
      </c>
      <c r="BE130" s="52"/>
      <c r="BF130" s="16"/>
      <c r="BG130" s="16"/>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c r="EQ130" s="14"/>
      <c r="ER130" s="14"/>
      <c r="ES130" s="14"/>
      <c r="ET130" s="14"/>
      <c r="EU130" s="14"/>
      <c r="EV130" s="14"/>
      <c r="EW130" s="14"/>
      <c r="EX130" s="14"/>
      <c r="EY130" s="14"/>
      <c r="EZ130" s="14"/>
      <c r="FA130" s="14"/>
      <c r="FB130" s="14"/>
      <c r="FC130" s="14"/>
      <c r="FD130" s="14"/>
      <c r="FE130" s="14"/>
      <c r="FF130" s="14"/>
      <c r="FG130" s="14"/>
      <c r="FH130" s="14"/>
      <c r="FI130" s="14"/>
      <c r="FJ130" s="14"/>
      <c r="FK130" s="14"/>
      <c r="FL130" s="14"/>
      <c r="FM130" s="14"/>
      <c r="FN130" s="14"/>
      <c r="FO130" s="14"/>
      <c r="FP130" s="14"/>
      <c r="FQ130" s="14"/>
      <c r="FR130" s="14"/>
      <c r="FS130" s="14"/>
      <c r="FT130" s="14"/>
      <c r="FU130" s="14"/>
      <c r="FV130" s="14"/>
      <c r="FW130" s="14"/>
      <c r="FX130" s="14"/>
      <c r="FY130" s="14"/>
      <c r="FZ130" s="14"/>
      <c r="GA130" s="14"/>
      <c r="GB130" s="14"/>
      <c r="GC130" s="14"/>
      <c r="GD130" s="14"/>
      <c r="GE130" s="14"/>
      <c r="GF130" s="14"/>
      <c r="GG130" s="14"/>
      <c r="GH130" s="14"/>
      <c r="GI130" s="14"/>
      <c r="GJ130" s="14"/>
      <c r="GK130" s="14"/>
      <c r="GL130" s="14"/>
      <c r="GM130" s="14"/>
      <c r="GN130" s="14"/>
      <c r="GO130" s="14"/>
      <c r="GP130" s="14"/>
      <c r="GQ130" s="14"/>
      <c r="GR130" s="14"/>
      <c r="GS130" s="14"/>
      <c r="GT130" s="14"/>
      <c r="GU130" s="14"/>
      <c r="GV130" s="14"/>
      <c r="GW130" s="14"/>
      <c r="GX130" s="14"/>
      <c r="GY130" s="14"/>
      <c r="GZ130" s="14"/>
      <c r="HA130" s="14"/>
      <c r="HB130" s="14"/>
      <c r="HC130" s="14"/>
      <c r="HD130" s="14"/>
      <c r="HE130" s="14"/>
      <c r="HF130" s="14"/>
      <c r="HG130" s="14"/>
      <c r="HH130" s="14"/>
      <c r="HI130" s="14"/>
      <c r="HJ130" s="14"/>
      <c r="HK130" s="14"/>
      <c r="HL130" s="14"/>
      <c r="HM130" s="14"/>
      <c r="HN130" s="14"/>
      <c r="HO130" s="14"/>
      <c r="HP130" s="14"/>
      <c r="HQ130" s="14"/>
      <c r="HR130" s="14"/>
      <c r="HS130" s="14"/>
      <c r="HT130" s="14"/>
      <c r="HU130" s="14"/>
      <c r="HV130" s="14"/>
      <c r="HW130" s="14"/>
      <c r="HX130" s="14"/>
      <c r="HY130" s="14"/>
      <c r="HZ130" s="14"/>
      <c r="IA130" s="14"/>
      <c r="IB130" s="14"/>
      <c r="IC130" s="14"/>
    </row>
    <row r="131" spans="1:237" customFormat="1">
      <c r="A131" s="14"/>
      <c r="B131" s="31" t="s">
        <v>137</v>
      </c>
      <c r="C131" s="32">
        <v>2019</v>
      </c>
      <c r="D131" s="17">
        <f>SUM(D105,D110,D113,D117,D119,D121,D125,D129)</f>
        <v>37020</v>
      </c>
      <c r="E131" s="17"/>
      <c r="F131" s="17">
        <f>SUM(F105,F110,F113,F117,F119,F121,F125,F129)</f>
        <v>0</v>
      </c>
      <c r="G131" s="17"/>
      <c r="H131" s="17">
        <f>SUM(H105,H110,H113,H117,H119,H121,H125,H129)</f>
        <v>0</v>
      </c>
      <c r="I131" s="17"/>
      <c r="J131" s="17">
        <f>SUM(J105,J110,J113,J117,J119,J121,J125,J129)</f>
        <v>0</v>
      </c>
      <c r="K131" s="17"/>
      <c r="L131" s="17">
        <f>SUM(L105,L110,L113,L117,L119,L121,L125,L129)</f>
        <v>6642</v>
      </c>
      <c r="M131" s="53"/>
      <c r="N131" s="17">
        <f>SUM(N105,N110,N113,N117,N119,N121,N125,N129)</f>
        <v>2015</v>
      </c>
      <c r="O131" s="17"/>
      <c r="P131" s="17">
        <f>SUM(P105,P110,P113,P117,P119,P121,P125,P129)</f>
        <v>0</v>
      </c>
      <c r="Q131" s="17"/>
      <c r="R131" s="17">
        <f>SUM(R105,R110,R113,R117,R119,R121,R125,R129)</f>
        <v>0</v>
      </c>
      <c r="S131" s="17"/>
      <c r="T131" s="17">
        <f>SUM(T105,T110,T113,T117,T119,T121,T125,T129)</f>
        <v>0</v>
      </c>
      <c r="U131" s="17"/>
      <c r="V131" s="17">
        <f>SUM(V105,V110,V113,V117,V119,V121,V125,V129)</f>
        <v>0</v>
      </c>
      <c r="W131" s="17"/>
      <c r="X131" s="17">
        <f>SUM(X105,X110,X113,X117,X119,X121,X125,X129)</f>
        <v>0</v>
      </c>
      <c r="Y131" s="17"/>
      <c r="Z131" s="17">
        <f>SUM(Z105,Z110,Z113,Z117,Z119,Z121,Z125,Z129)</f>
        <v>0</v>
      </c>
      <c r="AA131" s="17"/>
      <c r="AB131" s="17">
        <f>SUM(AB105,AB110,AB113,AB117,AB119,AB121,AB125,AB129)</f>
        <v>0</v>
      </c>
      <c r="AC131" s="17"/>
      <c r="AD131" s="17">
        <f>SUM(AD105,AD110,AD113,AD117,AD119,AD121,AD125,AD129)</f>
        <v>0</v>
      </c>
      <c r="AE131" s="17"/>
      <c r="AF131" s="17">
        <f>SUM(AF105,AF110,AF113,AF117,AF119,AF121,AF125,AF129)</f>
        <v>0</v>
      </c>
      <c r="AG131" s="17"/>
      <c r="AH131" s="17">
        <f>SUM(AH105,AH110,AH113,AH117,AH119,AH121,AH125,AH129)</f>
        <v>0</v>
      </c>
      <c r="AI131" s="17"/>
      <c r="AJ131" s="17">
        <f>SUM(AJ105,AJ110,AJ113,AJ117,AJ119,AJ121,AJ125,AJ129)</f>
        <v>0</v>
      </c>
      <c r="AK131" s="17"/>
      <c r="AL131" s="17">
        <f>SUM(AL105,AL110,AL113,AL117,AL119,AL121,AL125,AL129)</f>
        <v>0</v>
      </c>
      <c r="AM131" s="17"/>
      <c r="AN131" s="17">
        <f>SUM(AN105,AN110,AN113,AN117,AN119,AN121,AN125,AN129)</f>
        <v>350</v>
      </c>
      <c r="AO131" s="17"/>
      <c r="AP131" s="17">
        <f>SUM(AP105,AP110,AP113,AP117,AP119,AP121,AP125,AP129)</f>
        <v>0</v>
      </c>
      <c r="AQ131" s="17"/>
      <c r="AR131" s="17">
        <f>SUM(AR105,AR110,AR113,AR117,AR119,AR121,AR125,AR129)</f>
        <v>0</v>
      </c>
      <c r="AS131" s="17"/>
      <c r="AT131" s="17">
        <f>SUM(AT105,AT110,AT113,AT117,AT119,AT121,AT125,AT129)</f>
        <v>4960</v>
      </c>
      <c r="AU131" s="17"/>
      <c r="AV131" s="17">
        <f>SUM(AV105,AV110,AV113,AV117,AV119,AV121,AV125,AV129)</f>
        <v>0</v>
      </c>
      <c r="AW131" s="17"/>
      <c r="AX131" s="17">
        <f>SUM(AX105,AX110,AX113,AX117,AX119,AX121,AX125,AX129)</f>
        <v>0</v>
      </c>
      <c r="AY131" s="17"/>
      <c r="AZ131" s="17">
        <f>SUM(AZ105,AZ110,AZ113,AZ117,AZ119,AZ121,AZ125,AZ129)</f>
        <v>200</v>
      </c>
      <c r="BA131" s="17"/>
      <c r="BB131" s="17">
        <f>SUM(BB105,BB110,BB113,BB117,BB119,BB121,BB125,BB129)</f>
        <v>1</v>
      </c>
      <c r="BC131" s="17"/>
      <c r="BD131" s="17">
        <f>SUM(BD105,BD110,BD113,BD117,BD119,BD121,BD125,BD129)</f>
        <v>439</v>
      </c>
      <c r="BE131" s="52"/>
      <c r="BF131" s="16"/>
      <c r="BG131" s="16"/>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row>
    <row r="132" spans="1:237" customFormat="1">
      <c r="A132" s="14"/>
      <c r="B132" s="31" t="s">
        <v>137</v>
      </c>
      <c r="C132" s="32">
        <v>2020</v>
      </c>
      <c r="D132" s="17">
        <f>SUM(D106,D111,D114,D122,D126)</f>
        <v>61161</v>
      </c>
      <c r="E132" s="17"/>
      <c r="F132" s="17">
        <f>SUM(F106,F111,F114,F122,F126)</f>
        <v>156</v>
      </c>
      <c r="G132" s="17"/>
      <c r="H132" s="17">
        <f>SUM(H106,H111,H114,H122,H126)</f>
        <v>0</v>
      </c>
      <c r="I132" s="17"/>
      <c r="J132" s="17">
        <f>SUM(J106,J111,J114,J122,J126)</f>
        <v>0</v>
      </c>
      <c r="K132" s="17"/>
      <c r="L132" s="17">
        <f>SUM(L106,L111,L114,L122,L126)</f>
        <v>7505</v>
      </c>
      <c r="M132" s="17"/>
      <c r="N132" s="17">
        <f>SUM(N106,N111,N114,N122,N126)</f>
        <v>492</v>
      </c>
      <c r="O132" s="17"/>
      <c r="P132" s="17">
        <f>SUM(P106,P111,P114,P122,P126)</f>
        <v>0</v>
      </c>
      <c r="Q132" s="17"/>
      <c r="R132" s="17">
        <f>SUM(R106,R111,R114,R122,R126)</f>
        <v>0</v>
      </c>
      <c r="S132" s="17"/>
      <c r="T132" s="17">
        <f>SUM(T106,T111,T114,T122,T126)</f>
        <v>0</v>
      </c>
      <c r="U132" s="17"/>
      <c r="V132" s="17">
        <f>SUM(V106,V111,V114,V122,V126)</f>
        <v>0</v>
      </c>
      <c r="W132" s="17"/>
      <c r="X132" s="17">
        <f>SUM(X106,X111,X114,X122,X126)</f>
        <v>0</v>
      </c>
      <c r="Y132" s="17"/>
      <c r="Z132" s="17">
        <f>SUM(Z106,Z111,Z114,Z122,Z126)</f>
        <v>0</v>
      </c>
      <c r="AA132" s="17"/>
      <c r="AB132" s="17">
        <f>SUM(AB106,AB111,AB114,AB122,AB126)</f>
        <v>0</v>
      </c>
      <c r="AC132" s="17"/>
      <c r="AD132" s="17">
        <f>SUM(AD106,AD111,AD114,AD122,AD126)</f>
        <v>40</v>
      </c>
      <c r="AE132" s="17"/>
      <c r="AF132" s="17">
        <f>SUM(AF106,AF111,AF114,AF122,AF126)</f>
        <v>0</v>
      </c>
      <c r="AG132" s="17"/>
      <c r="AH132" s="17">
        <f>SUM(AH106,AH111,AH114,AH122,AH126)</f>
        <v>0</v>
      </c>
      <c r="AI132" s="17"/>
      <c r="AJ132" s="17">
        <f>SUM(AJ106,AJ111,AJ114,AJ122,AJ126)</f>
        <v>0</v>
      </c>
      <c r="AK132" s="17"/>
      <c r="AL132" s="17">
        <f>SUM(AL106,AL111,AL114,AL122,AL126)</f>
        <v>3</v>
      </c>
      <c r="AM132" s="17"/>
      <c r="AN132" s="17">
        <f>SUM(AN106,AN111,AN114,AN122,AN126)</f>
        <v>0</v>
      </c>
      <c r="AO132" s="17"/>
      <c r="AP132" s="17">
        <f>SUM(AP106,AP111,AP114,AP122,AP126)</f>
        <v>0</v>
      </c>
      <c r="AQ132" s="17"/>
      <c r="AR132" s="17">
        <f>SUM(AR106,AR111,AR114,AR122,AR126)</f>
        <v>0</v>
      </c>
      <c r="AS132" s="17"/>
      <c r="AT132" s="17">
        <f>SUM(AT106,AT111,AT114,AT122,AT126)</f>
        <v>2956</v>
      </c>
      <c r="AU132" s="17"/>
      <c r="AV132" s="17">
        <f>SUM(AV106,AV111,AV114,AV122,AV126)</f>
        <v>2</v>
      </c>
      <c r="AW132" s="17"/>
      <c r="AX132" s="17">
        <f>SUM(AX106,AX111,AX114,AX122,AX126)</f>
        <v>1722</v>
      </c>
      <c r="AY132" s="17"/>
      <c r="AZ132" s="17">
        <f>SUM(AZ106,AZ111,AZ114,AZ122,AZ126)</f>
        <v>303</v>
      </c>
      <c r="BA132" s="17"/>
      <c r="BB132" s="17">
        <f>SUM(BB106,BB111,BB114,BB122,BB126)</f>
        <v>3</v>
      </c>
      <c r="BC132" s="17"/>
      <c r="BD132" s="17">
        <f>SUM(BD106,BD111,BD114,BD122,BD126)</f>
        <v>0</v>
      </c>
      <c r="BE132" s="52"/>
      <c r="BF132" s="16"/>
      <c r="BG132" s="16"/>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row>
    <row r="133" spans="1:237" s="3" customFormat="1">
      <c r="A133" s="25"/>
      <c r="B133" s="31" t="s">
        <v>137</v>
      </c>
      <c r="C133" s="32">
        <v>2021</v>
      </c>
      <c r="D133" s="17">
        <f>SUM(D107,D128)</f>
        <v>12192</v>
      </c>
      <c r="E133" s="17"/>
      <c r="F133" s="17">
        <f>SUM(F107,F128)</f>
        <v>0</v>
      </c>
      <c r="G133" s="17"/>
      <c r="H133" s="17">
        <f>SUM(H107,H128)</f>
        <v>0</v>
      </c>
      <c r="I133" s="17"/>
      <c r="J133" s="17">
        <f>SUM(J107,J128)</f>
        <v>0</v>
      </c>
      <c r="K133" s="17"/>
      <c r="L133" s="17">
        <f>SUM(L107,L128)</f>
        <v>3808</v>
      </c>
      <c r="M133" s="54"/>
      <c r="N133" s="17">
        <f>SUM(N107,N128)</f>
        <v>0</v>
      </c>
      <c r="O133" s="17"/>
      <c r="P133" s="17">
        <f>SUM(P107,P128)</f>
        <v>0</v>
      </c>
      <c r="Q133" s="17"/>
      <c r="R133" s="17">
        <f>SUM(R107,R128)</f>
        <v>0</v>
      </c>
      <c r="S133" s="17"/>
      <c r="T133" s="17">
        <f>SUM(T107,T128)</f>
        <v>0</v>
      </c>
      <c r="U133" s="17"/>
      <c r="V133" s="17">
        <f>SUM(V107,V128)</f>
        <v>0</v>
      </c>
      <c r="W133" s="17"/>
      <c r="X133" s="17">
        <f>SUM(X107,X128)</f>
        <v>0</v>
      </c>
      <c r="Y133" s="17"/>
      <c r="Z133" s="17">
        <f>SUM(Z107,Z128)</f>
        <v>0</v>
      </c>
      <c r="AA133" s="17"/>
      <c r="AB133" s="17">
        <f>SUM(AB107,AB128)</f>
        <v>0</v>
      </c>
      <c r="AC133" s="17"/>
      <c r="AD133" s="17">
        <f>SUM(AD107,AD128)</f>
        <v>0</v>
      </c>
      <c r="AE133" s="17"/>
      <c r="AF133" s="17">
        <f>SUM(AF107,AF128)</f>
        <v>0</v>
      </c>
      <c r="AG133" s="17"/>
      <c r="AH133" s="17">
        <f>SUM(AH107,AH128)</f>
        <v>0</v>
      </c>
      <c r="AI133" s="17"/>
      <c r="AJ133" s="17">
        <f>SUM(AJ107,AJ128)</f>
        <v>0</v>
      </c>
      <c r="AK133" s="17"/>
      <c r="AL133" s="17">
        <f>SUM(AL107,AL128)</f>
        <v>12000</v>
      </c>
      <c r="AM133" s="17"/>
      <c r="AN133" s="17">
        <f>SUM(AN107,AN128)</f>
        <v>0</v>
      </c>
      <c r="AO133" s="17"/>
      <c r="AP133" s="17">
        <f>SUM(AP107,AP128)</f>
        <v>0</v>
      </c>
      <c r="AQ133" s="17"/>
      <c r="AR133" s="17">
        <f>SUM(AR107,AR128)</f>
        <v>0</v>
      </c>
      <c r="AS133" s="17"/>
      <c r="AT133" s="17">
        <f>SUM(AT107,AT128)</f>
        <v>4</v>
      </c>
      <c r="AU133" s="17"/>
      <c r="AV133" s="17">
        <f>SUM(AV107,AV128)</f>
        <v>0</v>
      </c>
      <c r="AW133" s="17"/>
      <c r="AX133" s="17">
        <f>SUM(AX107,AX128)</f>
        <v>18578</v>
      </c>
      <c r="AY133" s="17"/>
      <c r="AZ133" s="17">
        <f>SUM(AZ107,AZ128)</f>
        <v>74</v>
      </c>
      <c r="BA133" s="17"/>
      <c r="BB133" s="17">
        <f>SUM(BB107,BB128)</f>
        <v>0</v>
      </c>
      <c r="BC133" s="17"/>
      <c r="BD133" s="17">
        <f>SUM(BD107,BD128)</f>
        <v>31</v>
      </c>
      <c r="BE133" s="52"/>
      <c r="BF133" s="16"/>
      <c r="BG133" s="16"/>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row>
    <row r="134" spans="1:237" s="12" customFormat="1" ht="13" thickBot="1">
      <c r="A134" s="25"/>
      <c r="B134" s="31" t="s">
        <v>137</v>
      </c>
      <c r="C134" s="32">
        <v>2022</v>
      </c>
      <c r="D134" s="17">
        <f t="shared" ref="D134:BD134" si="12">SUM(D108,D112,D115,D123,D127)</f>
        <v>571</v>
      </c>
      <c r="E134" s="17"/>
      <c r="F134" s="17">
        <f t="shared" si="12"/>
        <v>0</v>
      </c>
      <c r="G134" s="17"/>
      <c r="H134" s="17">
        <f t="shared" si="12"/>
        <v>0</v>
      </c>
      <c r="I134" s="17"/>
      <c r="J134" s="17">
        <f t="shared" ref="J134" si="13">SUM(J108,J112,J115,J123,J127)</f>
        <v>0</v>
      </c>
      <c r="K134" s="17"/>
      <c r="L134" s="17">
        <f t="shared" si="12"/>
        <v>2118</v>
      </c>
      <c r="M134" s="17"/>
      <c r="N134" s="17">
        <f t="shared" si="12"/>
        <v>1031</v>
      </c>
      <c r="O134" s="17"/>
      <c r="P134" s="17">
        <f t="shared" si="12"/>
        <v>0</v>
      </c>
      <c r="Q134" s="17"/>
      <c r="R134" s="17">
        <f t="shared" si="12"/>
        <v>0</v>
      </c>
      <c r="S134" s="17"/>
      <c r="T134" s="17">
        <f t="shared" si="12"/>
        <v>0</v>
      </c>
      <c r="U134" s="17"/>
      <c r="V134" s="17">
        <f t="shared" si="12"/>
        <v>0</v>
      </c>
      <c r="W134" s="17"/>
      <c r="X134" s="17">
        <f t="shared" si="12"/>
        <v>0</v>
      </c>
      <c r="Y134" s="17"/>
      <c r="Z134" s="17">
        <f t="shared" si="12"/>
        <v>0</v>
      </c>
      <c r="AA134" s="17"/>
      <c r="AB134" s="17">
        <f t="shared" si="12"/>
        <v>0</v>
      </c>
      <c r="AC134" s="17"/>
      <c r="AD134" s="17">
        <f t="shared" si="12"/>
        <v>0</v>
      </c>
      <c r="AE134" s="17"/>
      <c r="AF134" s="17">
        <f t="shared" si="12"/>
        <v>0</v>
      </c>
      <c r="AG134" s="17"/>
      <c r="AH134" s="17">
        <f t="shared" ref="AH134" si="14">SUM(AH108,AH112,AH115,AH123,AH127)</f>
        <v>0</v>
      </c>
      <c r="AI134" s="17"/>
      <c r="AJ134" s="17">
        <f t="shared" si="12"/>
        <v>0</v>
      </c>
      <c r="AK134" s="17"/>
      <c r="AL134" s="17">
        <f t="shared" si="12"/>
        <v>0</v>
      </c>
      <c r="AM134" s="17"/>
      <c r="AN134" s="17">
        <f t="shared" si="12"/>
        <v>0</v>
      </c>
      <c r="AO134" s="17"/>
      <c r="AP134" s="17">
        <f t="shared" si="12"/>
        <v>0</v>
      </c>
      <c r="AQ134" s="17"/>
      <c r="AR134" s="17">
        <f t="shared" ref="AR134" si="15">SUM(AR108,AR112,AR115,AR123,AR127)</f>
        <v>0</v>
      </c>
      <c r="AS134" s="17"/>
      <c r="AT134" s="17">
        <f t="shared" si="12"/>
        <v>5</v>
      </c>
      <c r="AU134" s="17"/>
      <c r="AV134" s="17">
        <f t="shared" si="12"/>
        <v>0</v>
      </c>
      <c r="AW134" s="17"/>
      <c r="AX134" s="17">
        <f t="shared" si="12"/>
        <v>1250</v>
      </c>
      <c r="AY134" s="17"/>
      <c r="AZ134" s="17">
        <f t="shared" si="12"/>
        <v>105</v>
      </c>
      <c r="BA134" s="17"/>
      <c r="BB134" s="17">
        <f t="shared" si="12"/>
        <v>305</v>
      </c>
      <c r="BC134" s="17"/>
      <c r="BD134" s="17">
        <f t="shared" si="12"/>
        <v>0</v>
      </c>
      <c r="BE134" s="52"/>
      <c r="BF134" s="16"/>
      <c r="BG134" s="16"/>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row>
    <row r="135" spans="1:237" customFormat="1" ht="23.15" customHeight="1">
      <c r="A135" s="14"/>
      <c r="B135" s="62" t="s">
        <v>113</v>
      </c>
      <c r="C135" s="79"/>
      <c r="D135" s="87"/>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67"/>
      <c r="BF135" s="16"/>
      <c r="BG135" s="16"/>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row>
    <row r="136" spans="1:237" customFormat="1">
      <c r="A136" s="14"/>
      <c r="B136" s="43" t="s">
        <v>45</v>
      </c>
      <c r="C136" s="44">
        <v>2018</v>
      </c>
      <c r="D136" s="29">
        <v>9716</v>
      </c>
      <c r="E136" s="45"/>
      <c r="F136" s="29" t="s">
        <v>14</v>
      </c>
      <c r="G136" s="45"/>
      <c r="H136" s="29" t="s">
        <v>14</v>
      </c>
      <c r="I136" s="45"/>
      <c r="J136" s="29" t="s">
        <v>14</v>
      </c>
      <c r="K136" s="45"/>
      <c r="L136" s="29" t="s">
        <v>14</v>
      </c>
      <c r="M136" s="29"/>
      <c r="N136" s="29">
        <v>101</v>
      </c>
      <c r="O136" s="45"/>
      <c r="P136" s="29" t="s">
        <v>14</v>
      </c>
      <c r="Q136" s="45"/>
      <c r="R136" s="29" t="s">
        <v>14</v>
      </c>
      <c r="S136" s="45"/>
      <c r="T136" s="29" t="s">
        <v>14</v>
      </c>
      <c r="U136" s="45"/>
      <c r="V136" s="29" t="s">
        <v>15</v>
      </c>
      <c r="W136" s="45"/>
      <c r="X136" s="29" t="s">
        <v>14</v>
      </c>
      <c r="Y136" s="45"/>
      <c r="Z136" s="29" t="s">
        <v>14</v>
      </c>
      <c r="AA136" s="45"/>
      <c r="AB136" s="29" t="s">
        <v>14</v>
      </c>
      <c r="AC136" s="45"/>
      <c r="AD136" s="29" t="s">
        <v>14</v>
      </c>
      <c r="AE136" s="45"/>
      <c r="AF136" s="29" t="s">
        <v>14</v>
      </c>
      <c r="AG136" s="29"/>
      <c r="AH136" s="29" t="s">
        <v>14</v>
      </c>
      <c r="AI136" s="45"/>
      <c r="AJ136" s="29" t="s">
        <v>14</v>
      </c>
      <c r="AK136" s="45"/>
      <c r="AL136" s="29" t="s">
        <v>14</v>
      </c>
      <c r="AM136" s="45"/>
      <c r="AN136" s="29" t="s">
        <v>14</v>
      </c>
      <c r="AO136" s="45"/>
      <c r="AP136" s="29" t="s">
        <v>14</v>
      </c>
      <c r="AQ136" s="29"/>
      <c r="AR136" s="29" t="s">
        <v>14</v>
      </c>
      <c r="AS136" s="45"/>
      <c r="AT136" s="29" t="s">
        <v>14</v>
      </c>
      <c r="AU136" s="45"/>
      <c r="AV136" s="29" t="s">
        <v>14</v>
      </c>
      <c r="AW136" s="45"/>
      <c r="AX136" s="29" t="s">
        <v>14</v>
      </c>
      <c r="AY136" s="45"/>
      <c r="AZ136" s="29" t="s">
        <v>14</v>
      </c>
      <c r="BA136" s="45"/>
      <c r="BB136" s="29">
        <v>235</v>
      </c>
      <c r="BC136" s="45"/>
      <c r="BD136" s="29" t="s">
        <v>14</v>
      </c>
      <c r="BE136" s="67"/>
      <c r="BF136" s="16"/>
      <c r="BG136" s="16"/>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row>
    <row r="137" spans="1:237" customFormat="1">
      <c r="A137" s="14"/>
      <c r="B137" s="43"/>
      <c r="C137" s="44">
        <v>2019</v>
      </c>
      <c r="D137" s="29" t="s">
        <v>14</v>
      </c>
      <c r="E137" s="45"/>
      <c r="F137" s="29" t="s">
        <v>14</v>
      </c>
      <c r="G137" s="45"/>
      <c r="H137" s="29" t="s">
        <v>14</v>
      </c>
      <c r="I137" s="45"/>
      <c r="J137" s="29" t="s">
        <v>14</v>
      </c>
      <c r="K137" s="45"/>
      <c r="L137" s="29">
        <v>211</v>
      </c>
      <c r="M137" s="29"/>
      <c r="N137" s="29" t="s">
        <v>14</v>
      </c>
      <c r="O137" s="45"/>
      <c r="P137" s="29" t="s">
        <v>14</v>
      </c>
      <c r="Q137" s="45"/>
      <c r="R137" s="29" t="s">
        <v>14</v>
      </c>
      <c r="S137" s="45"/>
      <c r="T137" s="29" t="s">
        <v>14</v>
      </c>
      <c r="U137" s="45"/>
      <c r="V137" s="29" t="s">
        <v>14</v>
      </c>
      <c r="W137" s="45"/>
      <c r="X137" s="29" t="s">
        <v>14</v>
      </c>
      <c r="Y137" s="45"/>
      <c r="Z137" s="29" t="s">
        <v>14</v>
      </c>
      <c r="AA137" s="45"/>
      <c r="AB137" s="29" t="s">
        <v>14</v>
      </c>
      <c r="AC137" s="45"/>
      <c r="AD137" s="29" t="s">
        <v>14</v>
      </c>
      <c r="AE137" s="45"/>
      <c r="AF137" s="29" t="s">
        <v>14</v>
      </c>
      <c r="AG137" s="29"/>
      <c r="AH137" s="29" t="s">
        <v>14</v>
      </c>
      <c r="AI137" s="45"/>
      <c r="AJ137" s="29" t="s">
        <v>14</v>
      </c>
      <c r="AK137" s="45"/>
      <c r="AL137" s="29" t="s">
        <v>14</v>
      </c>
      <c r="AM137" s="45"/>
      <c r="AN137" s="29" t="s">
        <v>14</v>
      </c>
      <c r="AO137" s="45"/>
      <c r="AP137" s="29" t="s">
        <v>14</v>
      </c>
      <c r="AQ137" s="29"/>
      <c r="AR137" s="29" t="s">
        <v>14</v>
      </c>
      <c r="AS137" s="45"/>
      <c r="AT137" s="29" t="s">
        <v>14</v>
      </c>
      <c r="AU137" s="45"/>
      <c r="AV137" s="29" t="s">
        <v>14</v>
      </c>
      <c r="AW137" s="45"/>
      <c r="AX137" s="29" t="s">
        <v>14</v>
      </c>
      <c r="AY137" s="45"/>
      <c r="AZ137" s="29">
        <v>595</v>
      </c>
      <c r="BA137" s="45"/>
      <c r="BB137" s="29" t="s">
        <v>14</v>
      </c>
      <c r="BC137" s="45"/>
      <c r="BD137" s="29" t="s">
        <v>14</v>
      </c>
      <c r="BE137" s="67"/>
      <c r="BF137" s="16"/>
      <c r="BG137" s="16"/>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row>
    <row r="138" spans="1:237" customFormat="1">
      <c r="A138" s="14"/>
      <c r="B138" s="43"/>
      <c r="C138" s="44">
        <v>2020</v>
      </c>
      <c r="D138" s="29">
        <v>112</v>
      </c>
      <c r="E138" s="45"/>
      <c r="F138" s="29" t="s">
        <v>14</v>
      </c>
      <c r="G138" s="45"/>
      <c r="H138" s="29" t="s">
        <v>14</v>
      </c>
      <c r="I138" s="45"/>
      <c r="J138" s="29" t="s">
        <v>14</v>
      </c>
      <c r="K138" s="45"/>
      <c r="L138" s="29">
        <v>585</v>
      </c>
      <c r="M138" s="29"/>
      <c r="N138" s="29" t="s">
        <v>14</v>
      </c>
      <c r="O138" s="45"/>
      <c r="P138" s="29" t="s">
        <v>14</v>
      </c>
      <c r="Q138" s="45"/>
      <c r="R138" s="29" t="s">
        <v>14</v>
      </c>
      <c r="S138" s="45"/>
      <c r="T138" s="29" t="s">
        <v>14</v>
      </c>
      <c r="U138" s="45"/>
      <c r="V138" s="29" t="s">
        <v>14</v>
      </c>
      <c r="W138" s="45"/>
      <c r="X138" s="29" t="s">
        <v>14</v>
      </c>
      <c r="Y138" s="45"/>
      <c r="Z138" s="29" t="s">
        <v>14</v>
      </c>
      <c r="AA138" s="45"/>
      <c r="AB138" s="29" t="s">
        <v>14</v>
      </c>
      <c r="AC138" s="45"/>
      <c r="AD138" s="29" t="s">
        <v>14</v>
      </c>
      <c r="AE138" s="45"/>
      <c r="AF138" s="29" t="s">
        <v>14</v>
      </c>
      <c r="AG138" s="29"/>
      <c r="AH138" s="29" t="s">
        <v>14</v>
      </c>
      <c r="AI138" s="45"/>
      <c r="AJ138" s="29" t="s">
        <v>14</v>
      </c>
      <c r="AK138" s="45"/>
      <c r="AL138" s="29" t="s">
        <v>14</v>
      </c>
      <c r="AM138" s="45"/>
      <c r="AN138" s="29" t="s">
        <v>14</v>
      </c>
      <c r="AO138" s="45"/>
      <c r="AP138" s="29" t="s">
        <v>14</v>
      </c>
      <c r="AQ138" s="29"/>
      <c r="AR138" s="29" t="s">
        <v>14</v>
      </c>
      <c r="AS138" s="45"/>
      <c r="AT138" s="29" t="s">
        <v>14</v>
      </c>
      <c r="AU138" s="45"/>
      <c r="AV138" s="29" t="s">
        <v>14</v>
      </c>
      <c r="AW138" s="45"/>
      <c r="AX138" s="29" t="s">
        <v>14</v>
      </c>
      <c r="AY138" s="45"/>
      <c r="AZ138" s="29">
        <v>256</v>
      </c>
      <c r="BA138" s="45"/>
      <c r="BB138" s="72" t="s">
        <v>14</v>
      </c>
      <c r="BC138" s="71" t="s">
        <v>89</v>
      </c>
      <c r="BD138" s="29" t="s">
        <v>14</v>
      </c>
      <c r="BE138" s="67"/>
      <c r="BF138" s="16"/>
      <c r="BG138" s="16"/>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row>
    <row r="139" spans="1:237" s="5" customFormat="1">
      <c r="A139" s="16"/>
      <c r="B139" s="43"/>
      <c r="C139" s="44">
        <v>2021</v>
      </c>
      <c r="D139" s="29" t="s">
        <v>14</v>
      </c>
      <c r="E139" s="29"/>
      <c r="F139" s="29" t="s">
        <v>14</v>
      </c>
      <c r="G139" s="29"/>
      <c r="H139" s="29" t="s">
        <v>14</v>
      </c>
      <c r="I139" s="29"/>
      <c r="J139" s="29" t="s">
        <v>14</v>
      </c>
      <c r="K139" s="29"/>
      <c r="L139" s="29">
        <v>79</v>
      </c>
      <c r="M139" s="29"/>
      <c r="N139" s="29" t="s">
        <v>14</v>
      </c>
      <c r="O139" s="29"/>
      <c r="P139" s="29" t="s">
        <v>14</v>
      </c>
      <c r="Q139" s="29"/>
      <c r="R139" s="29" t="s">
        <v>14</v>
      </c>
      <c r="S139" s="29"/>
      <c r="T139" s="29" t="s">
        <v>14</v>
      </c>
      <c r="U139" s="29"/>
      <c r="V139" s="29" t="s">
        <v>14</v>
      </c>
      <c r="W139" s="29"/>
      <c r="X139" s="29" t="s">
        <v>14</v>
      </c>
      <c r="Y139" s="29"/>
      <c r="Z139" s="29" t="s">
        <v>14</v>
      </c>
      <c r="AA139" s="29"/>
      <c r="AB139" s="29" t="s">
        <v>14</v>
      </c>
      <c r="AC139" s="29"/>
      <c r="AD139" s="29" t="s">
        <v>14</v>
      </c>
      <c r="AE139" s="29"/>
      <c r="AF139" s="29" t="s">
        <v>14</v>
      </c>
      <c r="AG139" s="29"/>
      <c r="AH139" s="29" t="s">
        <v>14</v>
      </c>
      <c r="AI139" s="29"/>
      <c r="AJ139" s="29" t="s">
        <v>14</v>
      </c>
      <c r="AK139" s="29"/>
      <c r="AL139" s="29" t="s">
        <v>14</v>
      </c>
      <c r="AM139" s="29"/>
      <c r="AN139" s="29" t="s">
        <v>14</v>
      </c>
      <c r="AO139" s="29"/>
      <c r="AP139" s="29" t="s">
        <v>14</v>
      </c>
      <c r="AQ139" s="29"/>
      <c r="AR139" s="29" t="s">
        <v>14</v>
      </c>
      <c r="AS139" s="29"/>
      <c r="AT139" s="29" t="s">
        <v>14</v>
      </c>
      <c r="AU139" s="29"/>
      <c r="AV139" s="29" t="s">
        <v>14</v>
      </c>
      <c r="AW139" s="29"/>
      <c r="AX139" s="29" t="s">
        <v>14</v>
      </c>
      <c r="AY139" s="29"/>
      <c r="AZ139" s="29">
        <v>246</v>
      </c>
      <c r="BA139" s="29"/>
      <c r="BB139" s="29" t="s">
        <v>14</v>
      </c>
      <c r="BC139" s="29"/>
      <c r="BD139" s="29" t="s">
        <v>14</v>
      </c>
      <c r="BE139" s="67"/>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row>
    <row r="140" spans="1:237" s="4" customFormat="1">
      <c r="A140" s="16"/>
      <c r="B140" s="43"/>
      <c r="C140" s="48">
        <v>2022</v>
      </c>
      <c r="D140" s="29">
        <v>308</v>
      </c>
      <c r="E140" s="29"/>
      <c r="F140" s="29" t="s">
        <v>14</v>
      </c>
      <c r="G140" s="29"/>
      <c r="H140" s="29" t="s">
        <v>14</v>
      </c>
      <c r="I140" s="29"/>
      <c r="J140" s="29" t="s">
        <v>14</v>
      </c>
      <c r="K140" s="29"/>
      <c r="L140" s="29">
        <v>676</v>
      </c>
      <c r="M140" s="29"/>
      <c r="N140" s="29" t="s">
        <v>14</v>
      </c>
      <c r="O140" s="29"/>
      <c r="P140" s="29" t="s">
        <v>14</v>
      </c>
      <c r="Q140" s="29"/>
      <c r="R140" s="29" t="s">
        <v>14</v>
      </c>
      <c r="S140" s="29"/>
      <c r="T140" s="29" t="s">
        <v>14</v>
      </c>
      <c r="U140" s="29"/>
      <c r="V140" s="29" t="s">
        <v>14</v>
      </c>
      <c r="W140" s="29"/>
      <c r="X140" s="29" t="s">
        <v>14</v>
      </c>
      <c r="Y140" s="29"/>
      <c r="Z140" s="29" t="s">
        <v>14</v>
      </c>
      <c r="AA140" s="29"/>
      <c r="AB140" s="29" t="s">
        <v>14</v>
      </c>
      <c r="AC140" s="29"/>
      <c r="AD140" s="29" t="s">
        <v>14</v>
      </c>
      <c r="AE140" s="29"/>
      <c r="AF140" s="29" t="s">
        <v>14</v>
      </c>
      <c r="AG140" s="29"/>
      <c r="AH140" s="29" t="s">
        <v>14</v>
      </c>
      <c r="AI140" s="29"/>
      <c r="AJ140" s="29" t="s">
        <v>14</v>
      </c>
      <c r="AK140" s="29"/>
      <c r="AL140" s="29" t="s">
        <v>14</v>
      </c>
      <c r="AM140" s="29"/>
      <c r="AN140" s="29" t="s">
        <v>14</v>
      </c>
      <c r="AO140" s="29"/>
      <c r="AP140" s="29" t="s">
        <v>14</v>
      </c>
      <c r="AQ140" s="29"/>
      <c r="AR140" s="29" t="s">
        <v>14</v>
      </c>
      <c r="AS140" s="29"/>
      <c r="AT140" s="29" t="s">
        <v>14</v>
      </c>
      <c r="AU140" s="29"/>
      <c r="AV140" s="29" t="s">
        <v>14</v>
      </c>
      <c r="AW140" s="29"/>
      <c r="AX140" s="29" t="s">
        <v>14</v>
      </c>
      <c r="AY140" s="29"/>
      <c r="AZ140" s="29">
        <v>325</v>
      </c>
      <c r="BA140" s="29"/>
      <c r="BB140" s="29" t="s">
        <v>14</v>
      </c>
      <c r="BC140" s="29"/>
      <c r="BD140" s="29" t="s">
        <v>14</v>
      </c>
      <c r="BE140" s="67"/>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row>
    <row r="141" spans="1:237" customFormat="1">
      <c r="A141" s="14"/>
      <c r="B141" s="31" t="s">
        <v>137</v>
      </c>
      <c r="C141" s="32">
        <v>2018</v>
      </c>
      <c r="D141" s="17">
        <f>SUM(D136)</f>
        <v>9716</v>
      </c>
      <c r="E141" s="17"/>
      <c r="F141" s="17">
        <f>SUM(F136)</f>
        <v>0</v>
      </c>
      <c r="G141" s="17"/>
      <c r="H141" s="17">
        <f>SUM(H136)</f>
        <v>0</v>
      </c>
      <c r="I141" s="17"/>
      <c r="J141" s="17">
        <f>SUM(J136)</f>
        <v>0</v>
      </c>
      <c r="K141" s="17"/>
      <c r="L141" s="17">
        <f>SUM(L136)</f>
        <v>0</v>
      </c>
      <c r="M141" s="17"/>
      <c r="N141" s="17">
        <f>SUM(N136)</f>
        <v>101</v>
      </c>
      <c r="O141" s="17"/>
      <c r="P141" s="17">
        <f>SUM(P136)</f>
        <v>0</v>
      </c>
      <c r="Q141" s="17"/>
      <c r="R141" s="17">
        <f>SUM(R136)</f>
        <v>0</v>
      </c>
      <c r="S141" s="17"/>
      <c r="T141" s="17">
        <f>SUM(T136)</f>
        <v>0</v>
      </c>
      <c r="U141" s="17"/>
      <c r="V141" s="17">
        <f>SUM(V136)</f>
        <v>0</v>
      </c>
      <c r="W141" s="17"/>
      <c r="X141" s="17">
        <f>SUM(X136)</f>
        <v>0</v>
      </c>
      <c r="Y141" s="17"/>
      <c r="Z141" s="17">
        <f>SUM(Z136)</f>
        <v>0</v>
      </c>
      <c r="AA141" s="17"/>
      <c r="AB141" s="17">
        <f>SUM(AB136)</f>
        <v>0</v>
      </c>
      <c r="AC141" s="17"/>
      <c r="AD141" s="17">
        <f>SUM(AD136)</f>
        <v>0</v>
      </c>
      <c r="AE141" s="17"/>
      <c r="AF141" s="17">
        <f>SUM(AF136)</f>
        <v>0</v>
      </c>
      <c r="AG141" s="17"/>
      <c r="AH141" s="17">
        <f>SUM(AH136)</f>
        <v>0</v>
      </c>
      <c r="AI141" s="17"/>
      <c r="AJ141" s="17">
        <f>SUM(AJ136)</f>
        <v>0</v>
      </c>
      <c r="AK141" s="17"/>
      <c r="AL141" s="17">
        <f>SUM(AL136)</f>
        <v>0</v>
      </c>
      <c r="AM141" s="17"/>
      <c r="AN141" s="17">
        <f>SUM(AN136)</f>
        <v>0</v>
      </c>
      <c r="AO141" s="17"/>
      <c r="AP141" s="17">
        <f>SUM(AP136)</f>
        <v>0</v>
      </c>
      <c r="AQ141" s="17"/>
      <c r="AR141" s="17">
        <f>SUM(AR136)</f>
        <v>0</v>
      </c>
      <c r="AS141" s="17"/>
      <c r="AT141" s="17">
        <f>SUM(AT136)</f>
        <v>0</v>
      </c>
      <c r="AU141" s="17"/>
      <c r="AV141" s="17">
        <f>SUM(AV136)</f>
        <v>0</v>
      </c>
      <c r="AW141" s="17"/>
      <c r="AX141" s="17">
        <f>SUM(AX136)</f>
        <v>0</v>
      </c>
      <c r="AY141" s="17"/>
      <c r="AZ141" s="17">
        <f>SUM(AZ136)</f>
        <v>0</v>
      </c>
      <c r="BA141" s="17"/>
      <c r="BB141" s="17">
        <f>SUM(BB136)</f>
        <v>235</v>
      </c>
      <c r="BC141" s="17"/>
      <c r="BD141" s="17">
        <f>SUM(BD136)</f>
        <v>0</v>
      </c>
      <c r="BE141" s="16"/>
      <c r="BF141" s="16"/>
      <c r="BG141" s="16"/>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row>
    <row r="142" spans="1:237" customFormat="1">
      <c r="A142" s="14"/>
      <c r="B142" s="31" t="s">
        <v>137</v>
      </c>
      <c r="C142" s="32">
        <v>2019</v>
      </c>
      <c r="D142" s="17">
        <f>SUM(D137)</f>
        <v>0</v>
      </c>
      <c r="E142" s="17"/>
      <c r="F142" s="17">
        <f>SUM(F137)</f>
        <v>0</v>
      </c>
      <c r="G142" s="17"/>
      <c r="H142" s="17">
        <f>SUM(H137)</f>
        <v>0</v>
      </c>
      <c r="I142" s="17"/>
      <c r="J142" s="17">
        <f>SUM(J137)</f>
        <v>0</v>
      </c>
      <c r="K142" s="17"/>
      <c r="L142" s="17">
        <f>SUM(L137)</f>
        <v>211</v>
      </c>
      <c r="M142" s="53"/>
      <c r="N142" s="17">
        <f>SUM(N137)</f>
        <v>0</v>
      </c>
      <c r="O142" s="17"/>
      <c r="P142" s="17">
        <f>SUM(P137)</f>
        <v>0</v>
      </c>
      <c r="Q142" s="17"/>
      <c r="R142" s="17">
        <f>SUM(R137)</f>
        <v>0</v>
      </c>
      <c r="S142" s="17"/>
      <c r="T142" s="17">
        <f>SUM(T137)</f>
        <v>0</v>
      </c>
      <c r="U142" s="17"/>
      <c r="V142" s="17">
        <f>SUM(V137)</f>
        <v>0</v>
      </c>
      <c r="W142" s="17"/>
      <c r="X142" s="17">
        <f>SUM(X137)</f>
        <v>0</v>
      </c>
      <c r="Y142" s="17"/>
      <c r="Z142" s="17">
        <f>SUM(Z137)</f>
        <v>0</v>
      </c>
      <c r="AA142" s="17"/>
      <c r="AB142" s="17">
        <f>SUM(AB137)</f>
        <v>0</v>
      </c>
      <c r="AC142" s="17"/>
      <c r="AD142" s="17">
        <f>SUM(AD137)</f>
        <v>0</v>
      </c>
      <c r="AE142" s="17"/>
      <c r="AF142" s="17">
        <f>SUM(AF137)</f>
        <v>0</v>
      </c>
      <c r="AG142" s="17"/>
      <c r="AH142" s="17">
        <f>SUM(AH137)</f>
        <v>0</v>
      </c>
      <c r="AI142" s="17"/>
      <c r="AJ142" s="17">
        <f>SUM(AJ137)</f>
        <v>0</v>
      </c>
      <c r="AK142" s="17"/>
      <c r="AL142" s="17">
        <f>SUM(AL137)</f>
        <v>0</v>
      </c>
      <c r="AM142" s="17"/>
      <c r="AN142" s="17">
        <f>SUM(AN137)</f>
        <v>0</v>
      </c>
      <c r="AO142" s="17"/>
      <c r="AP142" s="17">
        <f>SUM(AP137)</f>
        <v>0</v>
      </c>
      <c r="AQ142" s="17"/>
      <c r="AR142" s="17">
        <f>SUM(AR137)</f>
        <v>0</v>
      </c>
      <c r="AS142" s="17"/>
      <c r="AT142" s="17">
        <f>SUM(AT137)</f>
        <v>0</v>
      </c>
      <c r="AU142" s="17"/>
      <c r="AV142" s="17">
        <f>SUM(AV137)</f>
        <v>0</v>
      </c>
      <c r="AW142" s="17"/>
      <c r="AX142" s="17">
        <f>SUM(AX137)</f>
        <v>0</v>
      </c>
      <c r="AY142" s="17"/>
      <c r="AZ142" s="17">
        <f>SUM(AZ137)</f>
        <v>595</v>
      </c>
      <c r="BA142" s="17"/>
      <c r="BB142" s="17">
        <f>SUM(BB137)</f>
        <v>0</v>
      </c>
      <c r="BC142" s="17"/>
      <c r="BD142" s="17">
        <f>SUM(BD137)</f>
        <v>0</v>
      </c>
      <c r="BE142" s="16"/>
      <c r="BF142" s="16"/>
      <c r="BG142" s="16"/>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row>
    <row r="143" spans="1:237" s="3" customFormat="1">
      <c r="A143" s="25"/>
      <c r="B143" s="31" t="s">
        <v>137</v>
      </c>
      <c r="C143" s="32">
        <v>2020</v>
      </c>
      <c r="D143" s="17">
        <f>SUM(D138)</f>
        <v>112</v>
      </c>
      <c r="E143" s="17"/>
      <c r="F143" s="17">
        <f>SUM(F138)</f>
        <v>0</v>
      </c>
      <c r="G143" s="17"/>
      <c r="H143" s="17">
        <f>SUM(H138)</f>
        <v>0</v>
      </c>
      <c r="I143" s="17"/>
      <c r="J143" s="17">
        <f>SUM(J138)</f>
        <v>0</v>
      </c>
      <c r="K143" s="17"/>
      <c r="L143" s="17">
        <f>SUM(L138)</f>
        <v>585</v>
      </c>
      <c r="M143" s="17"/>
      <c r="N143" s="17">
        <f>SUM(N138)</f>
        <v>0</v>
      </c>
      <c r="O143" s="17"/>
      <c r="P143" s="17">
        <f>SUM(P138)</f>
        <v>0</v>
      </c>
      <c r="Q143" s="17"/>
      <c r="R143" s="17">
        <f>SUM(R138)</f>
        <v>0</v>
      </c>
      <c r="S143" s="17"/>
      <c r="T143" s="17">
        <f>SUM(T138)</f>
        <v>0</v>
      </c>
      <c r="U143" s="17"/>
      <c r="V143" s="17">
        <f>SUM(V138)</f>
        <v>0</v>
      </c>
      <c r="W143" s="17"/>
      <c r="X143" s="17">
        <f>SUM(X138)</f>
        <v>0</v>
      </c>
      <c r="Y143" s="17"/>
      <c r="Z143" s="17">
        <f>SUM(Z138)</f>
        <v>0</v>
      </c>
      <c r="AA143" s="17"/>
      <c r="AB143" s="17">
        <f>SUM(AB138)</f>
        <v>0</v>
      </c>
      <c r="AC143" s="17"/>
      <c r="AD143" s="17">
        <f>SUM(AD138)</f>
        <v>0</v>
      </c>
      <c r="AE143" s="17"/>
      <c r="AF143" s="17">
        <f>SUM(AF138)</f>
        <v>0</v>
      </c>
      <c r="AG143" s="17"/>
      <c r="AH143" s="17">
        <f>SUM(AH138)</f>
        <v>0</v>
      </c>
      <c r="AI143" s="17"/>
      <c r="AJ143" s="17">
        <f>SUM(AJ138)</f>
        <v>0</v>
      </c>
      <c r="AK143" s="17"/>
      <c r="AL143" s="17">
        <f>SUM(AL138)</f>
        <v>0</v>
      </c>
      <c r="AM143" s="17"/>
      <c r="AN143" s="17">
        <f>SUM(AN138)</f>
        <v>0</v>
      </c>
      <c r="AO143" s="17"/>
      <c r="AP143" s="17">
        <f>SUM(AP138)</f>
        <v>0</v>
      </c>
      <c r="AQ143" s="17"/>
      <c r="AR143" s="17">
        <f>SUM(AR138)</f>
        <v>0</v>
      </c>
      <c r="AS143" s="17"/>
      <c r="AT143" s="17">
        <f>SUM(AT138)</f>
        <v>0</v>
      </c>
      <c r="AU143" s="17"/>
      <c r="AV143" s="17">
        <f>SUM(AV138)</f>
        <v>0</v>
      </c>
      <c r="AW143" s="17"/>
      <c r="AX143" s="17">
        <f>SUM(AX138)</f>
        <v>0</v>
      </c>
      <c r="AY143" s="17"/>
      <c r="AZ143" s="17">
        <f>SUM(AZ138)</f>
        <v>256</v>
      </c>
      <c r="BA143" s="17"/>
      <c r="BB143" s="17">
        <f>SUM(BB138)</f>
        <v>0</v>
      </c>
      <c r="BC143" s="17"/>
      <c r="BD143" s="17">
        <f>SUM(BD138)</f>
        <v>0</v>
      </c>
      <c r="BE143" s="16"/>
      <c r="BF143" s="16"/>
      <c r="BG143" s="16"/>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row>
    <row r="144" spans="1:237" s="5" customFormat="1">
      <c r="A144" s="16"/>
      <c r="B144" s="31" t="s">
        <v>137</v>
      </c>
      <c r="C144" s="32">
        <v>2021</v>
      </c>
      <c r="D144" s="17">
        <f>SUM(D139)</f>
        <v>0</v>
      </c>
      <c r="E144" s="17"/>
      <c r="F144" s="17">
        <f>SUM(F139)</f>
        <v>0</v>
      </c>
      <c r="G144" s="17"/>
      <c r="H144" s="17">
        <f>SUM(H139)</f>
        <v>0</v>
      </c>
      <c r="I144" s="17"/>
      <c r="J144" s="17">
        <f>SUM(J139)</f>
        <v>0</v>
      </c>
      <c r="K144" s="17"/>
      <c r="L144" s="17">
        <f>SUM(L139)</f>
        <v>79</v>
      </c>
      <c r="M144" s="54"/>
      <c r="N144" s="17">
        <f>SUM(N139)</f>
        <v>0</v>
      </c>
      <c r="O144" s="17"/>
      <c r="P144" s="17">
        <f>SUM(P139)</f>
        <v>0</v>
      </c>
      <c r="Q144" s="17"/>
      <c r="R144" s="17">
        <f>SUM(R139)</f>
        <v>0</v>
      </c>
      <c r="S144" s="17"/>
      <c r="T144" s="17">
        <f>SUM(T139)</f>
        <v>0</v>
      </c>
      <c r="U144" s="17"/>
      <c r="V144" s="17">
        <f>SUM(V139)</f>
        <v>0</v>
      </c>
      <c r="W144" s="17"/>
      <c r="X144" s="17">
        <f>SUM(X139)</f>
        <v>0</v>
      </c>
      <c r="Y144" s="17"/>
      <c r="Z144" s="17">
        <f>SUM(Z139)</f>
        <v>0</v>
      </c>
      <c r="AA144" s="17"/>
      <c r="AB144" s="17">
        <f>SUM(AB139)</f>
        <v>0</v>
      </c>
      <c r="AC144" s="17"/>
      <c r="AD144" s="17">
        <f>SUM(AD139)</f>
        <v>0</v>
      </c>
      <c r="AE144" s="17"/>
      <c r="AF144" s="17">
        <f>SUM(AF139)</f>
        <v>0</v>
      </c>
      <c r="AG144" s="17"/>
      <c r="AH144" s="17">
        <f>SUM(AH139)</f>
        <v>0</v>
      </c>
      <c r="AI144" s="17"/>
      <c r="AJ144" s="17">
        <f>SUM(AJ139)</f>
        <v>0</v>
      </c>
      <c r="AK144" s="17"/>
      <c r="AL144" s="17">
        <f>SUM(AL139)</f>
        <v>0</v>
      </c>
      <c r="AM144" s="17"/>
      <c r="AN144" s="17">
        <f>SUM(AN139)</f>
        <v>0</v>
      </c>
      <c r="AO144" s="17"/>
      <c r="AP144" s="17">
        <f>SUM(AP139)</f>
        <v>0</v>
      </c>
      <c r="AQ144" s="17"/>
      <c r="AR144" s="17">
        <f>SUM(AR139)</f>
        <v>0</v>
      </c>
      <c r="AS144" s="17"/>
      <c r="AT144" s="17">
        <f>SUM(AT139)</f>
        <v>0</v>
      </c>
      <c r="AU144" s="17"/>
      <c r="AV144" s="17">
        <f>SUM(AV139)</f>
        <v>0</v>
      </c>
      <c r="AW144" s="17"/>
      <c r="AX144" s="17">
        <f>SUM(AX139)</f>
        <v>0</v>
      </c>
      <c r="AY144" s="17"/>
      <c r="AZ144" s="17">
        <f>SUM(AZ139)</f>
        <v>246</v>
      </c>
      <c r="BA144" s="17"/>
      <c r="BB144" s="17">
        <f>SUM(BB139)</f>
        <v>0</v>
      </c>
      <c r="BC144" s="17"/>
      <c r="BD144" s="17">
        <f>SUM(BD139)</f>
        <v>0</v>
      </c>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row>
    <row r="145" spans="1:237" s="11" customFormat="1" ht="13" thickBot="1">
      <c r="A145" s="16"/>
      <c r="B145" s="31" t="s">
        <v>137</v>
      </c>
      <c r="C145" s="32">
        <v>2022</v>
      </c>
      <c r="D145" s="17">
        <f>SUM(D140)</f>
        <v>308</v>
      </c>
      <c r="E145" s="17"/>
      <c r="F145" s="17">
        <f t="shared" ref="F145:BD145" si="16">SUM(F140)</f>
        <v>0</v>
      </c>
      <c r="G145" s="17"/>
      <c r="H145" s="17">
        <f t="shared" si="16"/>
        <v>0</v>
      </c>
      <c r="I145" s="17"/>
      <c r="J145" s="17">
        <f t="shared" ref="J145" si="17">SUM(J140)</f>
        <v>0</v>
      </c>
      <c r="K145" s="17"/>
      <c r="L145" s="17">
        <f t="shared" si="16"/>
        <v>676</v>
      </c>
      <c r="M145" s="17"/>
      <c r="N145" s="17">
        <f t="shared" si="16"/>
        <v>0</v>
      </c>
      <c r="O145" s="17"/>
      <c r="P145" s="17">
        <f t="shared" si="16"/>
        <v>0</v>
      </c>
      <c r="Q145" s="17"/>
      <c r="R145" s="17">
        <f t="shared" si="16"/>
        <v>0</v>
      </c>
      <c r="S145" s="17"/>
      <c r="T145" s="17">
        <f t="shared" si="16"/>
        <v>0</v>
      </c>
      <c r="U145" s="17"/>
      <c r="V145" s="17">
        <f t="shared" si="16"/>
        <v>0</v>
      </c>
      <c r="W145" s="17"/>
      <c r="X145" s="17">
        <f t="shared" si="16"/>
        <v>0</v>
      </c>
      <c r="Y145" s="17"/>
      <c r="Z145" s="17">
        <f t="shared" si="16"/>
        <v>0</v>
      </c>
      <c r="AA145" s="17"/>
      <c r="AB145" s="17">
        <f t="shared" si="16"/>
        <v>0</v>
      </c>
      <c r="AC145" s="17"/>
      <c r="AD145" s="17">
        <f t="shared" si="16"/>
        <v>0</v>
      </c>
      <c r="AE145" s="17"/>
      <c r="AF145" s="17">
        <f t="shared" si="16"/>
        <v>0</v>
      </c>
      <c r="AG145" s="17"/>
      <c r="AH145" s="17">
        <f t="shared" ref="AH145" si="18">SUM(AH140)</f>
        <v>0</v>
      </c>
      <c r="AI145" s="17"/>
      <c r="AJ145" s="17">
        <f t="shared" si="16"/>
        <v>0</v>
      </c>
      <c r="AK145" s="17"/>
      <c r="AL145" s="17">
        <f t="shared" si="16"/>
        <v>0</v>
      </c>
      <c r="AM145" s="17"/>
      <c r="AN145" s="17">
        <f t="shared" si="16"/>
        <v>0</v>
      </c>
      <c r="AO145" s="17"/>
      <c r="AP145" s="17">
        <f t="shared" si="16"/>
        <v>0</v>
      </c>
      <c r="AQ145" s="17"/>
      <c r="AR145" s="17">
        <f t="shared" ref="AR145" si="19">SUM(AR140)</f>
        <v>0</v>
      </c>
      <c r="AS145" s="17"/>
      <c r="AT145" s="17">
        <f t="shared" si="16"/>
        <v>0</v>
      </c>
      <c r="AU145" s="17"/>
      <c r="AV145" s="17">
        <f t="shared" si="16"/>
        <v>0</v>
      </c>
      <c r="AW145" s="17"/>
      <c r="AX145" s="17">
        <f t="shared" si="16"/>
        <v>0</v>
      </c>
      <c r="AY145" s="17"/>
      <c r="AZ145" s="17">
        <f t="shared" si="16"/>
        <v>325</v>
      </c>
      <c r="BA145" s="17"/>
      <c r="BB145" s="17">
        <f t="shared" si="16"/>
        <v>0</v>
      </c>
      <c r="BC145" s="17"/>
      <c r="BD145" s="17">
        <f t="shared" si="16"/>
        <v>0</v>
      </c>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row>
    <row r="146" spans="1:237" customFormat="1" ht="23.15" customHeight="1">
      <c r="A146" s="14"/>
      <c r="B146" s="62" t="s">
        <v>112</v>
      </c>
      <c r="C146" s="79"/>
      <c r="D146" s="87"/>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46"/>
      <c r="BF146" s="16"/>
      <c r="BG146" s="16"/>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c r="HM146" s="14"/>
      <c r="HN146" s="14"/>
      <c r="HO146" s="14"/>
      <c r="HP146" s="14"/>
      <c r="HQ146" s="14"/>
      <c r="HR146" s="14"/>
      <c r="HS146" s="14"/>
      <c r="HT146" s="14"/>
      <c r="HU146" s="14"/>
      <c r="HV146" s="14"/>
      <c r="HW146" s="14"/>
      <c r="HX146" s="14"/>
      <c r="HY146" s="14"/>
      <c r="HZ146" s="14"/>
      <c r="IA146" s="14"/>
      <c r="IB146" s="14"/>
      <c r="IC146" s="14"/>
    </row>
    <row r="147" spans="1:237" customFormat="1">
      <c r="A147" s="14"/>
      <c r="B147" s="43" t="s">
        <v>46</v>
      </c>
      <c r="C147" s="44">
        <v>2018</v>
      </c>
      <c r="D147" s="29">
        <v>7364</v>
      </c>
      <c r="E147" s="45"/>
      <c r="F147" s="29" t="s">
        <v>14</v>
      </c>
      <c r="G147" s="45"/>
      <c r="H147" s="29" t="s">
        <v>14</v>
      </c>
      <c r="I147" s="45"/>
      <c r="J147" s="29" t="s">
        <v>14</v>
      </c>
      <c r="K147" s="45"/>
      <c r="L147" s="29" t="s">
        <v>14</v>
      </c>
      <c r="M147" s="29"/>
      <c r="N147" s="29" t="s">
        <v>14</v>
      </c>
      <c r="O147" s="45"/>
      <c r="P147" s="29" t="s">
        <v>14</v>
      </c>
      <c r="Q147" s="45"/>
      <c r="R147" s="29" t="s">
        <v>14</v>
      </c>
      <c r="S147" s="45"/>
      <c r="T147" s="29" t="s">
        <v>14</v>
      </c>
      <c r="U147" s="45"/>
      <c r="V147" s="29" t="s">
        <v>14</v>
      </c>
      <c r="W147" s="45"/>
      <c r="X147" s="29" t="s">
        <v>14</v>
      </c>
      <c r="Y147" s="45"/>
      <c r="Z147" s="29" t="s">
        <v>14</v>
      </c>
      <c r="AA147" s="45"/>
      <c r="AB147" s="29" t="s">
        <v>14</v>
      </c>
      <c r="AC147" s="45"/>
      <c r="AD147" s="29" t="s">
        <v>14</v>
      </c>
      <c r="AE147" s="45"/>
      <c r="AF147" s="29" t="s">
        <v>14</v>
      </c>
      <c r="AG147" s="29"/>
      <c r="AH147" s="29" t="s">
        <v>14</v>
      </c>
      <c r="AI147" s="45"/>
      <c r="AJ147" s="29" t="s">
        <v>14</v>
      </c>
      <c r="AK147" s="45"/>
      <c r="AL147" s="29" t="s">
        <v>14</v>
      </c>
      <c r="AM147" s="45"/>
      <c r="AN147" s="29" t="s">
        <v>14</v>
      </c>
      <c r="AO147" s="45"/>
      <c r="AP147" s="29" t="s">
        <v>14</v>
      </c>
      <c r="AQ147" s="29"/>
      <c r="AR147" s="29" t="s">
        <v>14</v>
      </c>
      <c r="AS147" s="45"/>
      <c r="AT147" s="29" t="s">
        <v>14</v>
      </c>
      <c r="AU147" s="45"/>
      <c r="AV147" s="29" t="s">
        <v>14</v>
      </c>
      <c r="AW147" s="45"/>
      <c r="AX147" s="29" t="s">
        <v>14</v>
      </c>
      <c r="AY147" s="45"/>
      <c r="AZ147" s="29">
        <v>51</v>
      </c>
      <c r="BA147" s="45"/>
      <c r="BB147" s="29" t="s">
        <v>14</v>
      </c>
      <c r="BC147" s="45"/>
      <c r="BD147" s="29" t="s">
        <v>14</v>
      </c>
      <c r="BE147" s="46"/>
      <c r="BF147" s="16"/>
      <c r="BG147" s="16"/>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c r="HM147" s="14"/>
      <c r="HN147" s="14"/>
      <c r="HO147" s="14"/>
      <c r="HP147" s="14"/>
      <c r="HQ147" s="14"/>
      <c r="HR147" s="14"/>
      <c r="HS147" s="14"/>
      <c r="HT147" s="14"/>
      <c r="HU147" s="14"/>
      <c r="HV147" s="14"/>
      <c r="HW147" s="14"/>
      <c r="HX147" s="14"/>
      <c r="HY147" s="14"/>
      <c r="HZ147" s="14"/>
      <c r="IA147" s="14"/>
      <c r="IB147" s="14"/>
      <c r="IC147" s="14"/>
    </row>
    <row r="148" spans="1:237" customFormat="1">
      <c r="A148" s="14"/>
      <c r="B148" s="43"/>
      <c r="C148" s="44">
        <v>2019</v>
      </c>
      <c r="D148" s="29">
        <v>786</v>
      </c>
      <c r="E148" s="45"/>
      <c r="F148" s="29" t="s">
        <v>14</v>
      </c>
      <c r="G148" s="45"/>
      <c r="H148" s="29" t="s">
        <v>14</v>
      </c>
      <c r="I148" s="45"/>
      <c r="J148" s="29" t="s">
        <v>14</v>
      </c>
      <c r="K148" s="45"/>
      <c r="L148" s="29" t="s">
        <v>14</v>
      </c>
      <c r="M148" s="29"/>
      <c r="N148" s="29" t="s">
        <v>14</v>
      </c>
      <c r="O148" s="45"/>
      <c r="P148" s="29" t="s">
        <v>14</v>
      </c>
      <c r="Q148" s="45"/>
      <c r="R148" s="29" t="s">
        <v>14</v>
      </c>
      <c r="S148" s="45"/>
      <c r="T148" s="29" t="s">
        <v>14</v>
      </c>
      <c r="U148" s="45"/>
      <c r="V148" s="29" t="s">
        <v>14</v>
      </c>
      <c r="W148" s="45"/>
      <c r="X148" s="29" t="s">
        <v>14</v>
      </c>
      <c r="Y148" s="45"/>
      <c r="Z148" s="29" t="s">
        <v>14</v>
      </c>
      <c r="AA148" s="45"/>
      <c r="AB148" s="29" t="s">
        <v>14</v>
      </c>
      <c r="AC148" s="45"/>
      <c r="AD148" s="29" t="s">
        <v>14</v>
      </c>
      <c r="AE148" s="45"/>
      <c r="AF148" s="29" t="s">
        <v>14</v>
      </c>
      <c r="AG148" s="29"/>
      <c r="AH148" s="29" t="s">
        <v>14</v>
      </c>
      <c r="AI148" s="45"/>
      <c r="AJ148" s="29" t="s">
        <v>14</v>
      </c>
      <c r="AK148" s="45"/>
      <c r="AL148" s="29" t="s">
        <v>14</v>
      </c>
      <c r="AM148" s="45"/>
      <c r="AN148" s="29" t="s">
        <v>14</v>
      </c>
      <c r="AO148" s="45"/>
      <c r="AP148" s="29" t="s">
        <v>14</v>
      </c>
      <c r="AQ148" s="29"/>
      <c r="AR148" s="29" t="s">
        <v>14</v>
      </c>
      <c r="AS148" s="45"/>
      <c r="AT148" s="29" t="s">
        <v>14</v>
      </c>
      <c r="AU148" s="45"/>
      <c r="AV148" s="29" t="s">
        <v>14</v>
      </c>
      <c r="AW148" s="45"/>
      <c r="AX148" s="29" t="s">
        <v>14</v>
      </c>
      <c r="AY148" s="45"/>
      <c r="AZ148" s="29" t="s">
        <v>14</v>
      </c>
      <c r="BA148" s="45"/>
      <c r="BB148" s="29">
        <v>440</v>
      </c>
      <c r="BC148" s="45"/>
      <c r="BD148" s="29" t="s">
        <v>14</v>
      </c>
      <c r="BE148" s="46"/>
      <c r="BF148" s="16"/>
      <c r="BG148" s="16"/>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c r="HM148" s="14"/>
      <c r="HN148" s="14"/>
      <c r="HO148" s="14"/>
      <c r="HP148" s="14"/>
      <c r="HQ148" s="14"/>
      <c r="HR148" s="14"/>
      <c r="HS148" s="14"/>
      <c r="HT148" s="14"/>
      <c r="HU148" s="14"/>
      <c r="HV148" s="14"/>
      <c r="HW148" s="14"/>
      <c r="HX148" s="14"/>
      <c r="HY148" s="14"/>
      <c r="HZ148" s="14"/>
      <c r="IA148" s="14"/>
      <c r="IB148" s="14"/>
      <c r="IC148" s="14"/>
    </row>
    <row r="149" spans="1:237" customFormat="1">
      <c r="A149" s="14"/>
      <c r="B149" s="43"/>
      <c r="C149" s="44">
        <v>2020</v>
      </c>
      <c r="D149" s="29">
        <v>656</v>
      </c>
      <c r="E149" s="45"/>
      <c r="F149" s="29" t="s">
        <v>14</v>
      </c>
      <c r="G149" s="45"/>
      <c r="H149" s="29" t="s">
        <v>14</v>
      </c>
      <c r="I149" s="45"/>
      <c r="J149" s="29" t="s">
        <v>14</v>
      </c>
      <c r="K149" s="45"/>
      <c r="L149" s="29" t="s">
        <v>14</v>
      </c>
      <c r="M149" s="29"/>
      <c r="N149" s="29" t="s">
        <v>14</v>
      </c>
      <c r="O149" s="45"/>
      <c r="P149" s="29" t="s">
        <v>14</v>
      </c>
      <c r="Q149" s="45"/>
      <c r="R149" s="29" t="s">
        <v>14</v>
      </c>
      <c r="S149" s="45"/>
      <c r="T149" s="29" t="s">
        <v>14</v>
      </c>
      <c r="U149" s="45"/>
      <c r="V149" s="29" t="s">
        <v>14</v>
      </c>
      <c r="W149" s="45"/>
      <c r="X149" s="29" t="s">
        <v>14</v>
      </c>
      <c r="Y149" s="45"/>
      <c r="Z149" s="29" t="s">
        <v>14</v>
      </c>
      <c r="AA149" s="45"/>
      <c r="AB149" s="29" t="s">
        <v>14</v>
      </c>
      <c r="AC149" s="45"/>
      <c r="AD149" s="29" t="s">
        <v>14</v>
      </c>
      <c r="AE149" s="45"/>
      <c r="AF149" s="29" t="s">
        <v>14</v>
      </c>
      <c r="AG149" s="29"/>
      <c r="AH149" s="29" t="s">
        <v>14</v>
      </c>
      <c r="AI149" s="45"/>
      <c r="AJ149" s="29" t="s">
        <v>14</v>
      </c>
      <c r="AK149" s="45"/>
      <c r="AL149" s="29" t="s">
        <v>14</v>
      </c>
      <c r="AM149" s="45"/>
      <c r="AN149" s="29" t="s">
        <v>14</v>
      </c>
      <c r="AO149" s="45"/>
      <c r="AP149" s="29" t="s">
        <v>14</v>
      </c>
      <c r="AQ149" s="29"/>
      <c r="AR149" s="29" t="s">
        <v>14</v>
      </c>
      <c r="AS149" s="45"/>
      <c r="AT149" s="29" t="s">
        <v>14</v>
      </c>
      <c r="AU149" s="45"/>
      <c r="AV149" s="29" t="s">
        <v>14</v>
      </c>
      <c r="AW149" s="45"/>
      <c r="AX149" s="29" t="s">
        <v>14</v>
      </c>
      <c r="AY149" s="45"/>
      <c r="AZ149" s="29" t="s">
        <v>14</v>
      </c>
      <c r="BA149" s="45"/>
      <c r="BB149" s="29" t="s">
        <v>14</v>
      </c>
      <c r="BC149" s="45"/>
      <c r="BD149" s="29">
        <v>400</v>
      </c>
      <c r="BE149" s="46"/>
      <c r="BF149" s="16"/>
      <c r="BG149" s="16"/>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c r="HM149" s="14"/>
      <c r="HN149" s="14"/>
      <c r="HO149" s="14"/>
      <c r="HP149" s="14"/>
      <c r="HQ149" s="14"/>
      <c r="HR149" s="14"/>
      <c r="HS149" s="14"/>
      <c r="HT149" s="14"/>
      <c r="HU149" s="14"/>
      <c r="HV149" s="14"/>
      <c r="HW149" s="14"/>
      <c r="HX149" s="14"/>
      <c r="HY149" s="14"/>
      <c r="HZ149" s="14"/>
      <c r="IA149" s="14"/>
      <c r="IB149" s="14"/>
      <c r="IC149" s="14"/>
    </row>
    <row r="150" spans="1:237" customFormat="1">
      <c r="A150" s="14"/>
      <c r="B150" s="43" t="s">
        <v>47</v>
      </c>
      <c r="C150" s="44">
        <v>2018</v>
      </c>
      <c r="D150" s="29" t="s">
        <v>15</v>
      </c>
      <c r="E150" s="45"/>
      <c r="F150" s="29" t="s">
        <v>14</v>
      </c>
      <c r="G150" s="45"/>
      <c r="H150" s="29" t="s">
        <v>14</v>
      </c>
      <c r="I150" s="45"/>
      <c r="J150" s="29" t="s">
        <v>14</v>
      </c>
      <c r="K150" s="45"/>
      <c r="L150" s="29" t="s">
        <v>14</v>
      </c>
      <c r="M150" s="29"/>
      <c r="N150" s="29" t="s">
        <v>14</v>
      </c>
      <c r="O150" s="45"/>
      <c r="P150" s="29" t="s">
        <v>14</v>
      </c>
      <c r="Q150" s="45"/>
      <c r="R150" s="29" t="s">
        <v>14</v>
      </c>
      <c r="S150" s="45"/>
      <c r="T150" s="29" t="s">
        <v>14</v>
      </c>
      <c r="U150" s="45"/>
      <c r="V150" s="29" t="s">
        <v>14</v>
      </c>
      <c r="W150" s="45"/>
      <c r="X150" s="29" t="s">
        <v>14</v>
      </c>
      <c r="Y150" s="45"/>
      <c r="Z150" s="29" t="s">
        <v>14</v>
      </c>
      <c r="AA150" s="45"/>
      <c r="AB150" s="29" t="s">
        <v>14</v>
      </c>
      <c r="AC150" s="45"/>
      <c r="AD150" s="29" t="s">
        <v>14</v>
      </c>
      <c r="AE150" s="45"/>
      <c r="AF150" s="29" t="s">
        <v>14</v>
      </c>
      <c r="AG150" s="29"/>
      <c r="AH150" s="29" t="s">
        <v>14</v>
      </c>
      <c r="AI150" s="45"/>
      <c r="AJ150" s="29" t="s">
        <v>14</v>
      </c>
      <c r="AK150" s="45"/>
      <c r="AL150" s="29" t="s">
        <v>14</v>
      </c>
      <c r="AM150" s="45"/>
      <c r="AN150" s="29" t="s">
        <v>14</v>
      </c>
      <c r="AO150" s="45"/>
      <c r="AP150" s="29" t="s">
        <v>14</v>
      </c>
      <c r="AQ150" s="29"/>
      <c r="AR150" s="29" t="s">
        <v>14</v>
      </c>
      <c r="AS150" s="45"/>
      <c r="AT150" s="29" t="s">
        <v>14</v>
      </c>
      <c r="AU150" s="45"/>
      <c r="AV150" s="29" t="s">
        <v>14</v>
      </c>
      <c r="AW150" s="45"/>
      <c r="AX150" s="29" t="s">
        <v>14</v>
      </c>
      <c r="AY150" s="45"/>
      <c r="AZ150" s="29" t="s">
        <v>14</v>
      </c>
      <c r="BA150" s="45"/>
      <c r="BB150" s="29" t="s">
        <v>14</v>
      </c>
      <c r="BC150" s="45"/>
      <c r="BD150" s="29" t="s">
        <v>14</v>
      </c>
      <c r="BE150" s="46"/>
      <c r="BF150" s="16"/>
      <c r="BG150" s="16"/>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c r="HM150" s="14"/>
      <c r="HN150" s="14"/>
      <c r="HO150" s="14"/>
      <c r="HP150" s="14"/>
      <c r="HQ150" s="14"/>
      <c r="HR150" s="14"/>
      <c r="HS150" s="14"/>
      <c r="HT150" s="14"/>
      <c r="HU150" s="14"/>
      <c r="HV150" s="14"/>
      <c r="HW150" s="14"/>
      <c r="HX150" s="14"/>
      <c r="HY150" s="14"/>
      <c r="HZ150" s="14"/>
      <c r="IA150" s="14"/>
      <c r="IB150" s="14"/>
      <c r="IC150" s="14"/>
    </row>
    <row r="151" spans="1:237" customFormat="1">
      <c r="A151" s="14"/>
      <c r="B151" s="43"/>
      <c r="C151" s="44">
        <v>2020</v>
      </c>
      <c r="D151" s="29" t="s">
        <v>15</v>
      </c>
      <c r="E151" s="45"/>
      <c r="F151" s="29" t="s">
        <v>14</v>
      </c>
      <c r="G151" s="45"/>
      <c r="H151" s="29" t="s">
        <v>14</v>
      </c>
      <c r="I151" s="45"/>
      <c r="J151" s="29" t="s">
        <v>14</v>
      </c>
      <c r="K151" s="45"/>
      <c r="L151" s="29" t="s">
        <v>14</v>
      </c>
      <c r="M151" s="29"/>
      <c r="N151" s="29" t="s">
        <v>14</v>
      </c>
      <c r="O151" s="45"/>
      <c r="P151" s="29" t="s">
        <v>14</v>
      </c>
      <c r="Q151" s="45"/>
      <c r="R151" s="29" t="s">
        <v>14</v>
      </c>
      <c r="S151" s="45"/>
      <c r="T151" s="29" t="s">
        <v>14</v>
      </c>
      <c r="U151" s="45"/>
      <c r="V151" s="29" t="s">
        <v>14</v>
      </c>
      <c r="W151" s="45"/>
      <c r="X151" s="29" t="s">
        <v>14</v>
      </c>
      <c r="Y151" s="45"/>
      <c r="Z151" s="29" t="s">
        <v>14</v>
      </c>
      <c r="AA151" s="45"/>
      <c r="AB151" s="29" t="s">
        <v>14</v>
      </c>
      <c r="AC151" s="45"/>
      <c r="AD151" s="29" t="s">
        <v>14</v>
      </c>
      <c r="AE151" s="45"/>
      <c r="AF151" s="29" t="s">
        <v>14</v>
      </c>
      <c r="AG151" s="29"/>
      <c r="AH151" s="29" t="s">
        <v>14</v>
      </c>
      <c r="AI151" s="45"/>
      <c r="AJ151" s="29" t="s">
        <v>14</v>
      </c>
      <c r="AK151" s="45"/>
      <c r="AL151" s="29" t="s">
        <v>14</v>
      </c>
      <c r="AM151" s="45"/>
      <c r="AN151" s="29" t="s">
        <v>14</v>
      </c>
      <c r="AO151" s="45"/>
      <c r="AP151" s="29" t="s">
        <v>14</v>
      </c>
      <c r="AQ151" s="29"/>
      <c r="AR151" s="29" t="s">
        <v>14</v>
      </c>
      <c r="AS151" s="45"/>
      <c r="AT151" s="29" t="s">
        <v>14</v>
      </c>
      <c r="AU151" s="45"/>
      <c r="AV151" s="29" t="s">
        <v>14</v>
      </c>
      <c r="AW151" s="45"/>
      <c r="AX151" s="29" t="s">
        <v>14</v>
      </c>
      <c r="AY151" s="45"/>
      <c r="AZ151" s="29" t="s">
        <v>14</v>
      </c>
      <c r="BA151" s="45"/>
      <c r="BB151" s="29" t="s">
        <v>14</v>
      </c>
      <c r="BC151" s="45"/>
      <c r="BD151" s="29" t="s">
        <v>14</v>
      </c>
      <c r="BE151" s="46"/>
      <c r="BF151" s="16"/>
      <c r="BG151" s="16"/>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c r="HM151" s="14"/>
      <c r="HN151" s="14"/>
      <c r="HO151" s="14"/>
      <c r="HP151" s="14"/>
      <c r="HQ151" s="14"/>
      <c r="HR151" s="14"/>
      <c r="HS151" s="14"/>
      <c r="HT151" s="14"/>
      <c r="HU151" s="14"/>
      <c r="HV151" s="14"/>
      <c r="HW151" s="14"/>
      <c r="HX151" s="14"/>
      <c r="HY151" s="14"/>
      <c r="HZ151" s="14"/>
      <c r="IA151" s="14"/>
      <c r="IB151" s="14"/>
      <c r="IC151" s="14"/>
    </row>
    <row r="152" spans="1:237" s="5" customFormat="1">
      <c r="A152" s="16"/>
      <c r="B152" s="43"/>
      <c r="C152" s="44">
        <v>2021</v>
      </c>
      <c r="D152" s="29" t="s">
        <v>14</v>
      </c>
      <c r="E152" s="29"/>
      <c r="F152" s="29" t="s">
        <v>14</v>
      </c>
      <c r="G152" s="29"/>
      <c r="H152" s="29" t="s">
        <v>14</v>
      </c>
      <c r="I152" s="29"/>
      <c r="J152" s="29" t="s">
        <v>14</v>
      </c>
      <c r="K152" s="29"/>
      <c r="L152" s="29" t="s">
        <v>14</v>
      </c>
      <c r="M152" s="45"/>
      <c r="N152" s="29" t="s">
        <v>14</v>
      </c>
      <c r="O152" s="29"/>
      <c r="P152" s="29" t="s">
        <v>14</v>
      </c>
      <c r="Q152" s="29"/>
      <c r="R152" s="29" t="s">
        <v>14</v>
      </c>
      <c r="S152" s="29"/>
      <c r="T152" s="29" t="s">
        <v>14</v>
      </c>
      <c r="U152" s="29"/>
      <c r="V152" s="29" t="s">
        <v>14</v>
      </c>
      <c r="W152" s="29"/>
      <c r="X152" s="29" t="s">
        <v>14</v>
      </c>
      <c r="Y152" s="29"/>
      <c r="Z152" s="29" t="s">
        <v>14</v>
      </c>
      <c r="AA152" s="29"/>
      <c r="AB152" s="29" t="s">
        <v>14</v>
      </c>
      <c r="AC152" s="29"/>
      <c r="AD152" s="29" t="s">
        <v>14</v>
      </c>
      <c r="AE152" s="29"/>
      <c r="AF152" s="29" t="s">
        <v>14</v>
      </c>
      <c r="AG152" s="29"/>
      <c r="AH152" s="29" t="s">
        <v>14</v>
      </c>
      <c r="AI152" s="29"/>
      <c r="AJ152" s="29" t="s">
        <v>14</v>
      </c>
      <c r="AK152" s="29"/>
      <c r="AL152" s="29" t="s">
        <v>14</v>
      </c>
      <c r="AM152" s="29"/>
      <c r="AN152" s="29" t="s">
        <v>14</v>
      </c>
      <c r="AO152" s="29"/>
      <c r="AP152" s="29" t="s">
        <v>14</v>
      </c>
      <c r="AQ152" s="29"/>
      <c r="AR152" s="29" t="s">
        <v>14</v>
      </c>
      <c r="AS152" s="29"/>
      <c r="AT152" s="29" t="s">
        <v>14</v>
      </c>
      <c r="AU152" s="29"/>
      <c r="AV152" s="29" t="s">
        <v>14</v>
      </c>
      <c r="AW152" s="29"/>
      <c r="AX152" s="29" t="s">
        <v>14</v>
      </c>
      <c r="AY152" s="29"/>
      <c r="AZ152" s="29" t="s">
        <v>14</v>
      </c>
      <c r="BA152" s="29"/>
      <c r="BB152" s="29" t="s">
        <v>15</v>
      </c>
      <c r="BC152" s="29"/>
      <c r="BD152" s="29" t="s">
        <v>14</v>
      </c>
      <c r="BE152" s="4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row>
    <row r="153" spans="1:237" s="4" customFormat="1">
      <c r="A153" s="16"/>
      <c r="B153" s="43"/>
      <c r="C153" s="48">
        <v>2022</v>
      </c>
      <c r="D153" s="29" t="s">
        <v>15</v>
      </c>
      <c r="E153" s="29"/>
      <c r="F153" s="29" t="s">
        <v>14</v>
      </c>
      <c r="G153" s="29"/>
      <c r="H153" s="29" t="s">
        <v>14</v>
      </c>
      <c r="I153" s="29"/>
      <c r="J153" s="29" t="s">
        <v>14</v>
      </c>
      <c r="K153" s="29"/>
      <c r="L153" s="29" t="s">
        <v>14</v>
      </c>
      <c r="M153" s="45"/>
      <c r="N153" s="29" t="s">
        <v>14</v>
      </c>
      <c r="O153" s="29"/>
      <c r="P153" s="29" t="s">
        <v>14</v>
      </c>
      <c r="Q153" s="29"/>
      <c r="R153" s="29" t="s">
        <v>14</v>
      </c>
      <c r="S153" s="29"/>
      <c r="T153" s="29" t="s">
        <v>14</v>
      </c>
      <c r="U153" s="29"/>
      <c r="V153" s="29" t="s">
        <v>14</v>
      </c>
      <c r="W153" s="29"/>
      <c r="X153" s="29" t="s">
        <v>14</v>
      </c>
      <c r="Y153" s="29"/>
      <c r="Z153" s="29" t="s">
        <v>14</v>
      </c>
      <c r="AA153" s="29"/>
      <c r="AB153" s="29" t="s">
        <v>14</v>
      </c>
      <c r="AC153" s="29"/>
      <c r="AD153" s="29" t="s">
        <v>14</v>
      </c>
      <c r="AE153" s="29"/>
      <c r="AF153" s="29" t="s">
        <v>14</v>
      </c>
      <c r="AG153" s="29"/>
      <c r="AH153" s="29" t="s">
        <v>14</v>
      </c>
      <c r="AI153" s="29"/>
      <c r="AJ153" s="29" t="s">
        <v>14</v>
      </c>
      <c r="AK153" s="29"/>
      <c r="AL153" s="29" t="s">
        <v>14</v>
      </c>
      <c r="AM153" s="29"/>
      <c r="AN153" s="29" t="s">
        <v>14</v>
      </c>
      <c r="AO153" s="29"/>
      <c r="AP153" s="29" t="s">
        <v>14</v>
      </c>
      <c r="AQ153" s="29"/>
      <c r="AR153" s="29" t="s">
        <v>14</v>
      </c>
      <c r="AS153" s="29"/>
      <c r="AT153" s="29" t="s">
        <v>14</v>
      </c>
      <c r="AU153" s="29"/>
      <c r="AV153" s="29" t="s">
        <v>14</v>
      </c>
      <c r="AW153" s="29"/>
      <c r="AX153" s="29" t="s">
        <v>14</v>
      </c>
      <c r="AY153" s="29"/>
      <c r="AZ153" s="29" t="s">
        <v>14</v>
      </c>
      <c r="BA153" s="29"/>
      <c r="BB153" s="29" t="s">
        <v>14</v>
      </c>
      <c r="BC153" s="29"/>
      <c r="BD153" s="29" t="s">
        <v>14</v>
      </c>
      <c r="BE153" s="4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row>
    <row r="154" spans="1:237" s="5" customFormat="1">
      <c r="A154" s="16"/>
      <c r="B154" s="43" t="s">
        <v>48</v>
      </c>
      <c r="C154" s="44">
        <v>2021</v>
      </c>
      <c r="D154" s="29" t="s">
        <v>14</v>
      </c>
      <c r="E154" s="29"/>
      <c r="F154" s="29" t="s">
        <v>14</v>
      </c>
      <c r="G154" s="29"/>
      <c r="H154" s="29" t="s">
        <v>14</v>
      </c>
      <c r="I154" s="29"/>
      <c r="J154" s="29" t="s">
        <v>14</v>
      </c>
      <c r="K154" s="29"/>
      <c r="L154" s="29" t="s">
        <v>14</v>
      </c>
      <c r="M154" s="29"/>
      <c r="N154" s="29" t="s">
        <v>14</v>
      </c>
      <c r="O154" s="29"/>
      <c r="P154" s="29" t="s">
        <v>14</v>
      </c>
      <c r="Q154" s="29"/>
      <c r="R154" s="29" t="s">
        <v>14</v>
      </c>
      <c r="S154" s="29"/>
      <c r="T154" s="29" t="s">
        <v>14</v>
      </c>
      <c r="U154" s="29"/>
      <c r="V154" s="29" t="s">
        <v>14</v>
      </c>
      <c r="W154" s="29"/>
      <c r="X154" s="29" t="s">
        <v>14</v>
      </c>
      <c r="Y154" s="29"/>
      <c r="Z154" s="29" t="s">
        <v>14</v>
      </c>
      <c r="AA154" s="29"/>
      <c r="AB154" s="29" t="s">
        <v>14</v>
      </c>
      <c r="AC154" s="29"/>
      <c r="AD154" s="29" t="s">
        <v>14</v>
      </c>
      <c r="AE154" s="29"/>
      <c r="AF154" s="29" t="s">
        <v>14</v>
      </c>
      <c r="AG154" s="29"/>
      <c r="AH154" s="29" t="s">
        <v>14</v>
      </c>
      <c r="AI154" s="29"/>
      <c r="AJ154" s="29" t="s">
        <v>14</v>
      </c>
      <c r="AK154" s="29"/>
      <c r="AL154" s="29" t="s">
        <v>14</v>
      </c>
      <c r="AM154" s="29"/>
      <c r="AN154" s="29" t="s">
        <v>14</v>
      </c>
      <c r="AO154" s="29"/>
      <c r="AP154" s="29" t="s">
        <v>14</v>
      </c>
      <c r="AQ154" s="29"/>
      <c r="AR154" s="29" t="s">
        <v>14</v>
      </c>
      <c r="AS154" s="29"/>
      <c r="AT154" s="29" t="s">
        <v>14</v>
      </c>
      <c r="AU154" s="29"/>
      <c r="AV154" s="29" t="s">
        <v>14</v>
      </c>
      <c r="AW154" s="29"/>
      <c r="AX154" s="29" t="s">
        <v>14</v>
      </c>
      <c r="AY154" s="29"/>
      <c r="AZ154" s="29" t="s">
        <v>14</v>
      </c>
      <c r="BA154" s="29"/>
      <c r="BB154" s="29" t="s">
        <v>14</v>
      </c>
      <c r="BC154" s="29"/>
      <c r="BD154" s="29" t="s">
        <v>14</v>
      </c>
      <c r="BE154" s="4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row>
    <row r="155" spans="1:237" customFormat="1">
      <c r="A155" s="14"/>
      <c r="B155" s="43" t="s">
        <v>49</v>
      </c>
      <c r="C155" s="44">
        <v>2018</v>
      </c>
      <c r="D155" s="29">
        <v>13733</v>
      </c>
      <c r="E155" s="45"/>
      <c r="F155" s="29" t="s">
        <v>14</v>
      </c>
      <c r="G155" s="45"/>
      <c r="H155" s="29" t="s">
        <v>14</v>
      </c>
      <c r="I155" s="45"/>
      <c r="J155" s="29" t="s">
        <v>14</v>
      </c>
      <c r="K155" s="45"/>
      <c r="L155" s="29" t="s">
        <v>14</v>
      </c>
      <c r="M155" s="29"/>
      <c r="N155" s="29" t="s">
        <v>14</v>
      </c>
      <c r="O155" s="45"/>
      <c r="P155" s="29" t="s">
        <v>14</v>
      </c>
      <c r="Q155" s="45"/>
      <c r="R155" s="29" t="s">
        <v>14</v>
      </c>
      <c r="S155" s="45"/>
      <c r="T155" s="29" t="s">
        <v>14</v>
      </c>
      <c r="U155" s="45"/>
      <c r="V155" s="29" t="s">
        <v>14</v>
      </c>
      <c r="W155" s="45"/>
      <c r="X155" s="29" t="s">
        <v>14</v>
      </c>
      <c r="Y155" s="45"/>
      <c r="Z155" s="29" t="s">
        <v>14</v>
      </c>
      <c r="AA155" s="45"/>
      <c r="AB155" s="29" t="s">
        <v>14</v>
      </c>
      <c r="AC155" s="45"/>
      <c r="AD155" s="29" t="s">
        <v>14</v>
      </c>
      <c r="AE155" s="45"/>
      <c r="AF155" s="29" t="s">
        <v>14</v>
      </c>
      <c r="AG155" s="29"/>
      <c r="AH155" s="29" t="s">
        <v>14</v>
      </c>
      <c r="AI155" s="45"/>
      <c r="AJ155" s="29" t="s">
        <v>14</v>
      </c>
      <c r="AK155" s="45"/>
      <c r="AL155" s="29" t="s">
        <v>14</v>
      </c>
      <c r="AM155" s="45"/>
      <c r="AN155" s="29" t="s">
        <v>14</v>
      </c>
      <c r="AO155" s="45"/>
      <c r="AP155" s="29" t="s">
        <v>14</v>
      </c>
      <c r="AQ155" s="29"/>
      <c r="AR155" s="29" t="s">
        <v>14</v>
      </c>
      <c r="AS155" s="45"/>
      <c r="AT155" s="29" t="s">
        <v>14</v>
      </c>
      <c r="AU155" s="45"/>
      <c r="AV155" s="29" t="s">
        <v>14</v>
      </c>
      <c r="AW155" s="45"/>
      <c r="AX155" s="29" t="s">
        <v>14</v>
      </c>
      <c r="AY155" s="45"/>
      <c r="AZ155" s="29" t="s">
        <v>15</v>
      </c>
      <c r="BA155" s="45"/>
      <c r="BB155" s="29" t="s">
        <v>14</v>
      </c>
      <c r="BC155" s="45"/>
      <c r="BD155" s="29" t="s">
        <v>14</v>
      </c>
      <c r="BE155" s="46"/>
      <c r="BF155" s="16"/>
      <c r="BG155" s="16"/>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c r="HM155" s="14"/>
      <c r="HN155" s="14"/>
      <c r="HO155" s="14"/>
      <c r="HP155" s="14"/>
      <c r="HQ155" s="14"/>
      <c r="HR155" s="14"/>
      <c r="HS155" s="14"/>
      <c r="HT155" s="14"/>
      <c r="HU155" s="14"/>
      <c r="HV155" s="14"/>
      <c r="HW155" s="14"/>
      <c r="HX155" s="14"/>
      <c r="HY155" s="14"/>
      <c r="HZ155" s="14"/>
      <c r="IA155" s="14"/>
      <c r="IB155" s="14"/>
      <c r="IC155" s="14"/>
    </row>
    <row r="156" spans="1:237" customFormat="1">
      <c r="A156" s="14"/>
      <c r="B156" s="43"/>
      <c r="C156" s="44">
        <v>2019</v>
      </c>
      <c r="D156" s="29">
        <v>1</v>
      </c>
      <c r="E156" s="45"/>
      <c r="F156" s="29" t="s">
        <v>14</v>
      </c>
      <c r="G156" s="45"/>
      <c r="H156" s="29" t="s">
        <v>14</v>
      </c>
      <c r="I156" s="45"/>
      <c r="J156" s="29" t="s">
        <v>14</v>
      </c>
      <c r="K156" s="45"/>
      <c r="L156" s="29" t="s">
        <v>14</v>
      </c>
      <c r="M156" s="29"/>
      <c r="N156" s="29" t="s">
        <v>14</v>
      </c>
      <c r="O156" s="45"/>
      <c r="P156" s="29" t="s">
        <v>14</v>
      </c>
      <c r="Q156" s="45"/>
      <c r="R156" s="29" t="s">
        <v>14</v>
      </c>
      <c r="S156" s="45"/>
      <c r="T156" s="29" t="s">
        <v>14</v>
      </c>
      <c r="U156" s="45"/>
      <c r="V156" s="29" t="s">
        <v>14</v>
      </c>
      <c r="W156" s="45"/>
      <c r="X156" s="29" t="s">
        <v>14</v>
      </c>
      <c r="Y156" s="45"/>
      <c r="Z156" s="29" t="s">
        <v>14</v>
      </c>
      <c r="AA156" s="45"/>
      <c r="AB156" s="29" t="s">
        <v>14</v>
      </c>
      <c r="AC156" s="45"/>
      <c r="AD156" s="29" t="s">
        <v>14</v>
      </c>
      <c r="AE156" s="45"/>
      <c r="AF156" s="29" t="s">
        <v>14</v>
      </c>
      <c r="AG156" s="29"/>
      <c r="AH156" s="29" t="s">
        <v>14</v>
      </c>
      <c r="AI156" s="45"/>
      <c r="AJ156" s="29" t="s">
        <v>14</v>
      </c>
      <c r="AK156" s="45"/>
      <c r="AL156" s="29" t="s">
        <v>14</v>
      </c>
      <c r="AM156" s="45"/>
      <c r="AN156" s="29" t="s">
        <v>14</v>
      </c>
      <c r="AO156" s="45"/>
      <c r="AP156" s="29" t="s">
        <v>14</v>
      </c>
      <c r="AQ156" s="29"/>
      <c r="AR156" s="29" t="s">
        <v>14</v>
      </c>
      <c r="AS156" s="45"/>
      <c r="AT156" s="29" t="s">
        <v>14</v>
      </c>
      <c r="AU156" s="45"/>
      <c r="AV156" s="29" t="s">
        <v>14</v>
      </c>
      <c r="AW156" s="45"/>
      <c r="AX156" s="29" t="s">
        <v>14</v>
      </c>
      <c r="AY156" s="45"/>
      <c r="AZ156" s="29" t="s">
        <v>14</v>
      </c>
      <c r="BA156" s="45"/>
      <c r="BB156" s="29" t="s">
        <v>14</v>
      </c>
      <c r="BC156" s="45"/>
      <c r="BD156" s="29" t="s">
        <v>14</v>
      </c>
      <c r="BE156" s="46"/>
      <c r="BF156" s="16"/>
      <c r="BG156" s="16"/>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4"/>
      <c r="HU156" s="14"/>
      <c r="HV156" s="14"/>
      <c r="HW156" s="14"/>
      <c r="HX156" s="14"/>
      <c r="HY156" s="14"/>
      <c r="HZ156" s="14"/>
      <c r="IA156" s="14"/>
      <c r="IB156" s="14"/>
      <c r="IC156" s="14"/>
    </row>
    <row r="157" spans="1:237" customFormat="1">
      <c r="A157" s="14"/>
      <c r="B157" s="43"/>
      <c r="C157" s="44">
        <v>2020</v>
      </c>
      <c r="D157" s="29" t="s">
        <v>14</v>
      </c>
      <c r="E157" s="45"/>
      <c r="F157" s="29" t="s">
        <v>14</v>
      </c>
      <c r="G157" s="45"/>
      <c r="H157" s="29" t="s">
        <v>14</v>
      </c>
      <c r="I157" s="45"/>
      <c r="J157" s="29" t="s">
        <v>14</v>
      </c>
      <c r="K157" s="45"/>
      <c r="L157" s="29" t="s">
        <v>14</v>
      </c>
      <c r="M157" s="29"/>
      <c r="N157" s="29" t="s">
        <v>15</v>
      </c>
      <c r="O157" s="45"/>
      <c r="P157" s="29" t="s">
        <v>14</v>
      </c>
      <c r="Q157" s="45"/>
      <c r="R157" s="29" t="s">
        <v>14</v>
      </c>
      <c r="S157" s="45"/>
      <c r="T157" s="29" t="s">
        <v>14</v>
      </c>
      <c r="U157" s="45"/>
      <c r="V157" s="29" t="s">
        <v>15</v>
      </c>
      <c r="W157" s="45"/>
      <c r="X157" s="29" t="s">
        <v>14</v>
      </c>
      <c r="Y157" s="45"/>
      <c r="Z157" s="29" t="s">
        <v>14</v>
      </c>
      <c r="AA157" s="45"/>
      <c r="AB157" s="29" t="s">
        <v>14</v>
      </c>
      <c r="AC157" s="45"/>
      <c r="AD157" s="29" t="s">
        <v>14</v>
      </c>
      <c r="AE157" s="45"/>
      <c r="AF157" s="29" t="s">
        <v>14</v>
      </c>
      <c r="AG157" s="29"/>
      <c r="AH157" s="29" t="s">
        <v>14</v>
      </c>
      <c r="AI157" s="45"/>
      <c r="AJ157" s="29" t="s">
        <v>14</v>
      </c>
      <c r="AK157" s="45"/>
      <c r="AL157" s="29" t="s">
        <v>14</v>
      </c>
      <c r="AM157" s="45"/>
      <c r="AN157" s="29" t="s">
        <v>14</v>
      </c>
      <c r="AO157" s="45"/>
      <c r="AP157" s="29" t="s">
        <v>14</v>
      </c>
      <c r="AQ157" s="29"/>
      <c r="AR157" s="29" t="s">
        <v>14</v>
      </c>
      <c r="AS157" s="45"/>
      <c r="AT157" s="29" t="s">
        <v>14</v>
      </c>
      <c r="AU157" s="45"/>
      <c r="AV157" s="29" t="s">
        <v>14</v>
      </c>
      <c r="AW157" s="45"/>
      <c r="AX157" s="29" t="s">
        <v>14</v>
      </c>
      <c r="AY157" s="45"/>
      <c r="AZ157" s="29" t="s">
        <v>14</v>
      </c>
      <c r="BA157" s="45"/>
      <c r="BB157" s="29" t="s">
        <v>15</v>
      </c>
      <c r="BC157" s="45"/>
      <c r="BD157" s="29" t="s">
        <v>14</v>
      </c>
      <c r="BE157" s="46"/>
      <c r="BF157" s="16"/>
      <c r="BG157" s="16"/>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4"/>
      <c r="HU157" s="14"/>
      <c r="HV157" s="14"/>
      <c r="HW157" s="14"/>
      <c r="HX157" s="14"/>
      <c r="HY157" s="14"/>
      <c r="HZ157" s="14"/>
      <c r="IA157" s="14"/>
      <c r="IB157" s="14"/>
      <c r="IC157" s="14"/>
    </row>
    <row r="158" spans="1:237" s="5" customFormat="1">
      <c r="A158" s="16"/>
      <c r="B158" s="43"/>
      <c r="C158" s="44">
        <v>2021</v>
      </c>
      <c r="D158" s="29" t="s">
        <v>14</v>
      </c>
      <c r="E158" s="29"/>
      <c r="F158" s="29" t="s">
        <v>14</v>
      </c>
      <c r="G158" s="29"/>
      <c r="H158" s="29" t="s">
        <v>14</v>
      </c>
      <c r="I158" s="29"/>
      <c r="J158" s="29" t="s">
        <v>14</v>
      </c>
      <c r="K158" s="29"/>
      <c r="L158" s="29" t="s">
        <v>14</v>
      </c>
      <c r="M158" s="29"/>
      <c r="N158" s="29" t="s">
        <v>14</v>
      </c>
      <c r="O158" s="29"/>
      <c r="P158" s="29" t="s">
        <v>14</v>
      </c>
      <c r="Q158" s="29"/>
      <c r="R158" s="29" t="s">
        <v>14</v>
      </c>
      <c r="S158" s="29"/>
      <c r="T158" s="29" t="s">
        <v>14</v>
      </c>
      <c r="U158" s="29"/>
      <c r="V158" s="29" t="s">
        <v>14</v>
      </c>
      <c r="W158" s="29"/>
      <c r="X158" s="29" t="s">
        <v>14</v>
      </c>
      <c r="Y158" s="29"/>
      <c r="Z158" s="29" t="s">
        <v>14</v>
      </c>
      <c r="AA158" s="29"/>
      <c r="AB158" s="29" t="s">
        <v>14</v>
      </c>
      <c r="AC158" s="29"/>
      <c r="AD158" s="29" t="s">
        <v>14</v>
      </c>
      <c r="AE158" s="29"/>
      <c r="AF158" s="29" t="s">
        <v>14</v>
      </c>
      <c r="AG158" s="29"/>
      <c r="AH158" s="29" t="s">
        <v>14</v>
      </c>
      <c r="AI158" s="29"/>
      <c r="AJ158" s="29" t="s">
        <v>14</v>
      </c>
      <c r="AK158" s="29"/>
      <c r="AL158" s="29" t="s">
        <v>14</v>
      </c>
      <c r="AM158" s="29"/>
      <c r="AN158" s="29" t="s">
        <v>14</v>
      </c>
      <c r="AO158" s="29"/>
      <c r="AP158" s="29" t="s">
        <v>14</v>
      </c>
      <c r="AQ158" s="29"/>
      <c r="AR158" s="29" t="s">
        <v>14</v>
      </c>
      <c r="AS158" s="29"/>
      <c r="AT158" s="29" t="s">
        <v>14</v>
      </c>
      <c r="AU158" s="29"/>
      <c r="AV158" s="29" t="s">
        <v>14</v>
      </c>
      <c r="AW158" s="29"/>
      <c r="AX158" s="29" t="s">
        <v>14</v>
      </c>
      <c r="AY158" s="29"/>
      <c r="AZ158" s="29" t="s">
        <v>14</v>
      </c>
      <c r="BA158" s="29"/>
      <c r="BB158" s="29" t="s">
        <v>14</v>
      </c>
      <c r="BC158" s="29"/>
      <c r="BD158" s="29" t="s">
        <v>14</v>
      </c>
      <c r="BE158" s="4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row>
    <row r="159" spans="1:237" s="4" customFormat="1">
      <c r="A159" s="16"/>
      <c r="B159" s="43"/>
      <c r="C159" s="48">
        <v>2022</v>
      </c>
      <c r="D159" s="29" t="s">
        <v>14</v>
      </c>
      <c r="E159" s="29"/>
      <c r="F159" s="29" t="s">
        <v>14</v>
      </c>
      <c r="G159" s="29"/>
      <c r="H159" s="29" t="s">
        <v>14</v>
      </c>
      <c r="I159" s="29"/>
      <c r="J159" s="29" t="s">
        <v>14</v>
      </c>
      <c r="K159" s="29"/>
      <c r="L159" s="29" t="s">
        <v>14</v>
      </c>
      <c r="M159" s="29"/>
      <c r="N159" s="29" t="s">
        <v>14</v>
      </c>
      <c r="O159" s="29"/>
      <c r="P159" s="29" t="s">
        <v>14</v>
      </c>
      <c r="Q159" s="29"/>
      <c r="R159" s="29" t="s">
        <v>14</v>
      </c>
      <c r="S159" s="29"/>
      <c r="T159" s="29" t="s">
        <v>14</v>
      </c>
      <c r="U159" s="29"/>
      <c r="V159" s="29" t="s">
        <v>14</v>
      </c>
      <c r="W159" s="29"/>
      <c r="X159" s="29" t="s">
        <v>14</v>
      </c>
      <c r="Y159" s="29"/>
      <c r="Z159" s="29" t="s">
        <v>14</v>
      </c>
      <c r="AA159" s="29"/>
      <c r="AB159" s="29" t="s">
        <v>14</v>
      </c>
      <c r="AC159" s="29"/>
      <c r="AD159" s="29" t="s">
        <v>14</v>
      </c>
      <c r="AE159" s="29"/>
      <c r="AF159" s="29" t="s">
        <v>14</v>
      </c>
      <c r="AG159" s="29"/>
      <c r="AH159" s="29" t="s">
        <v>14</v>
      </c>
      <c r="AI159" s="29"/>
      <c r="AJ159" s="29" t="s">
        <v>14</v>
      </c>
      <c r="AK159" s="29"/>
      <c r="AL159" s="29" t="s">
        <v>14</v>
      </c>
      <c r="AM159" s="29"/>
      <c r="AN159" s="29" t="s">
        <v>14</v>
      </c>
      <c r="AO159" s="29"/>
      <c r="AP159" s="29" t="s">
        <v>14</v>
      </c>
      <c r="AQ159" s="29"/>
      <c r="AR159" s="29" t="s">
        <v>14</v>
      </c>
      <c r="AS159" s="29"/>
      <c r="AT159" s="29" t="s">
        <v>14</v>
      </c>
      <c r="AU159" s="29"/>
      <c r="AV159" s="29" t="s">
        <v>14</v>
      </c>
      <c r="AW159" s="29"/>
      <c r="AX159" s="29" t="s">
        <v>14</v>
      </c>
      <c r="AY159" s="29"/>
      <c r="AZ159" s="29" t="s">
        <v>14</v>
      </c>
      <c r="BA159" s="29"/>
      <c r="BB159" s="29" t="s">
        <v>14</v>
      </c>
      <c r="BC159" s="29"/>
      <c r="BD159" s="29" t="s">
        <v>14</v>
      </c>
      <c r="BE159" s="4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row>
    <row r="160" spans="1:237" customFormat="1">
      <c r="A160" s="14"/>
      <c r="B160" s="43" t="s">
        <v>50</v>
      </c>
      <c r="C160" s="44">
        <v>2018</v>
      </c>
      <c r="D160" s="29">
        <v>27680</v>
      </c>
      <c r="E160" s="45"/>
      <c r="F160" s="29" t="s">
        <v>14</v>
      </c>
      <c r="G160" s="45"/>
      <c r="H160" s="29" t="s">
        <v>14</v>
      </c>
      <c r="I160" s="45"/>
      <c r="J160" s="29" t="s">
        <v>14</v>
      </c>
      <c r="K160" s="45"/>
      <c r="L160" s="29" t="s">
        <v>14</v>
      </c>
      <c r="M160" s="29"/>
      <c r="N160" s="29" t="s">
        <v>14</v>
      </c>
      <c r="O160" s="45"/>
      <c r="P160" s="29" t="s">
        <v>14</v>
      </c>
      <c r="Q160" s="45"/>
      <c r="R160" s="29" t="s">
        <v>14</v>
      </c>
      <c r="S160" s="45"/>
      <c r="T160" s="29" t="s">
        <v>14</v>
      </c>
      <c r="U160" s="45"/>
      <c r="V160" s="29" t="s">
        <v>14</v>
      </c>
      <c r="W160" s="45"/>
      <c r="X160" s="29" t="s">
        <v>14</v>
      </c>
      <c r="Y160" s="45"/>
      <c r="Z160" s="29" t="s">
        <v>14</v>
      </c>
      <c r="AA160" s="45"/>
      <c r="AB160" s="29" t="s">
        <v>14</v>
      </c>
      <c r="AC160" s="45"/>
      <c r="AD160" s="29" t="s">
        <v>14</v>
      </c>
      <c r="AE160" s="45"/>
      <c r="AF160" s="29" t="s">
        <v>14</v>
      </c>
      <c r="AG160" s="29"/>
      <c r="AH160" s="29" t="s">
        <v>14</v>
      </c>
      <c r="AI160" s="45"/>
      <c r="AJ160" s="29" t="s">
        <v>14</v>
      </c>
      <c r="AK160" s="45"/>
      <c r="AL160" s="29" t="s">
        <v>14</v>
      </c>
      <c r="AM160" s="45"/>
      <c r="AN160" s="29" t="s">
        <v>14</v>
      </c>
      <c r="AO160" s="45"/>
      <c r="AP160" s="29" t="s">
        <v>14</v>
      </c>
      <c r="AQ160" s="29"/>
      <c r="AR160" s="29" t="s">
        <v>14</v>
      </c>
      <c r="AS160" s="45"/>
      <c r="AT160" s="29" t="s">
        <v>14</v>
      </c>
      <c r="AU160" s="45"/>
      <c r="AV160" s="29" t="s">
        <v>14</v>
      </c>
      <c r="AW160" s="45"/>
      <c r="AX160" s="29" t="s">
        <v>14</v>
      </c>
      <c r="AY160" s="45"/>
      <c r="AZ160" s="29" t="s">
        <v>14</v>
      </c>
      <c r="BA160" s="45"/>
      <c r="BB160" s="29" t="s">
        <v>14</v>
      </c>
      <c r="BC160" s="45"/>
      <c r="BD160" s="29" t="s">
        <v>14</v>
      </c>
      <c r="BE160" s="46"/>
      <c r="BF160" s="16"/>
      <c r="BG160" s="16"/>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4"/>
      <c r="HU160" s="14"/>
      <c r="HV160" s="14"/>
      <c r="HW160" s="14"/>
      <c r="HX160" s="14"/>
      <c r="HY160" s="14"/>
      <c r="HZ160" s="14"/>
      <c r="IA160" s="14"/>
      <c r="IB160" s="14"/>
      <c r="IC160" s="14"/>
    </row>
    <row r="161" spans="1:237" customFormat="1">
      <c r="A161" s="14"/>
      <c r="B161" s="43"/>
      <c r="C161" s="44">
        <v>2019</v>
      </c>
      <c r="D161" s="29">
        <v>15000</v>
      </c>
      <c r="E161" s="45"/>
      <c r="F161" s="29" t="s">
        <v>14</v>
      </c>
      <c r="G161" s="45"/>
      <c r="H161" s="29" t="s">
        <v>14</v>
      </c>
      <c r="I161" s="45"/>
      <c r="J161" s="29" t="s">
        <v>14</v>
      </c>
      <c r="K161" s="45"/>
      <c r="L161" s="29" t="s">
        <v>14</v>
      </c>
      <c r="M161" s="29"/>
      <c r="N161" s="29" t="s">
        <v>14</v>
      </c>
      <c r="O161" s="45"/>
      <c r="P161" s="29" t="s">
        <v>14</v>
      </c>
      <c r="Q161" s="45"/>
      <c r="R161" s="29" t="s">
        <v>14</v>
      </c>
      <c r="S161" s="45"/>
      <c r="T161" s="29" t="s">
        <v>14</v>
      </c>
      <c r="U161" s="45"/>
      <c r="V161" s="29" t="s">
        <v>14</v>
      </c>
      <c r="W161" s="45"/>
      <c r="X161" s="29" t="s">
        <v>14</v>
      </c>
      <c r="Y161" s="45"/>
      <c r="Z161" s="29" t="s">
        <v>14</v>
      </c>
      <c r="AA161" s="45"/>
      <c r="AB161" s="29" t="s">
        <v>14</v>
      </c>
      <c r="AC161" s="45"/>
      <c r="AD161" s="29" t="s">
        <v>14</v>
      </c>
      <c r="AE161" s="45"/>
      <c r="AF161" s="29" t="s">
        <v>14</v>
      </c>
      <c r="AG161" s="29"/>
      <c r="AH161" s="29" t="s">
        <v>14</v>
      </c>
      <c r="AI161" s="45"/>
      <c r="AJ161" s="29" t="s">
        <v>14</v>
      </c>
      <c r="AK161" s="45"/>
      <c r="AL161" s="29" t="s">
        <v>14</v>
      </c>
      <c r="AM161" s="45"/>
      <c r="AN161" s="29" t="s">
        <v>14</v>
      </c>
      <c r="AO161" s="45"/>
      <c r="AP161" s="29" t="s">
        <v>14</v>
      </c>
      <c r="AQ161" s="29"/>
      <c r="AR161" s="29" t="s">
        <v>14</v>
      </c>
      <c r="AS161" s="45"/>
      <c r="AT161" s="29" t="s">
        <v>14</v>
      </c>
      <c r="AU161" s="45"/>
      <c r="AV161" s="29" t="s">
        <v>14</v>
      </c>
      <c r="AW161" s="45"/>
      <c r="AX161" s="29" t="s">
        <v>14</v>
      </c>
      <c r="AY161" s="45"/>
      <c r="AZ161" s="29" t="s">
        <v>14</v>
      </c>
      <c r="BA161" s="45"/>
      <c r="BB161" s="29" t="s">
        <v>14</v>
      </c>
      <c r="BC161" s="45"/>
      <c r="BD161" s="29" t="s">
        <v>14</v>
      </c>
      <c r="BE161" s="46"/>
      <c r="BF161" s="16"/>
      <c r="BG161" s="16"/>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4"/>
      <c r="HU161" s="14"/>
      <c r="HV161" s="14"/>
      <c r="HW161" s="14"/>
      <c r="HX161" s="14"/>
      <c r="HY161" s="14"/>
      <c r="HZ161" s="14"/>
      <c r="IA161" s="14"/>
      <c r="IB161" s="14"/>
      <c r="IC161" s="14"/>
    </row>
    <row r="162" spans="1:237" customFormat="1">
      <c r="A162" s="14"/>
      <c r="B162" s="43"/>
      <c r="C162" s="44">
        <v>2020</v>
      </c>
      <c r="D162" s="29">
        <v>15000</v>
      </c>
      <c r="E162" s="45"/>
      <c r="F162" s="29" t="s">
        <v>14</v>
      </c>
      <c r="G162" s="45"/>
      <c r="H162" s="29" t="s">
        <v>14</v>
      </c>
      <c r="I162" s="45"/>
      <c r="J162" s="29" t="s">
        <v>14</v>
      </c>
      <c r="K162" s="45"/>
      <c r="L162" s="29" t="s">
        <v>14</v>
      </c>
      <c r="M162" s="29"/>
      <c r="N162" s="29" t="s">
        <v>14</v>
      </c>
      <c r="O162" s="45"/>
      <c r="P162" s="29" t="s">
        <v>14</v>
      </c>
      <c r="Q162" s="45"/>
      <c r="R162" s="29" t="s">
        <v>14</v>
      </c>
      <c r="S162" s="45"/>
      <c r="T162" s="29" t="s">
        <v>14</v>
      </c>
      <c r="U162" s="45"/>
      <c r="V162" s="29" t="s">
        <v>14</v>
      </c>
      <c r="W162" s="45"/>
      <c r="X162" s="29" t="s">
        <v>14</v>
      </c>
      <c r="Y162" s="45"/>
      <c r="Z162" s="29" t="s">
        <v>14</v>
      </c>
      <c r="AA162" s="45"/>
      <c r="AB162" s="29" t="s">
        <v>14</v>
      </c>
      <c r="AC162" s="45"/>
      <c r="AD162" s="29" t="s">
        <v>14</v>
      </c>
      <c r="AE162" s="45"/>
      <c r="AF162" s="29" t="s">
        <v>14</v>
      </c>
      <c r="AG162" s="29"/>
      <c r="AH162" s="29" t="s">
        <v>14</v>
      </c>
      <c r="AI162" s="45"/>
      <c r="AJ162" s="29" t="s">
        <v>14</v>
      </c>
      <c r="AK162" s="45"/>
      <c r="AL162" s="29" t="s">
        <v>14</v>
      </c>
      <c r="AM162" s="45"/>
      <c r="AN162" s="29" t="s">
        <v>14</v>
      </c>
      <c r="AO162" s="45"/>
      <c r="AP162" s="29" t="s">
        <v>14</v>
      </c>
      <c r="AQ162" s="29"/>
      <c r="AR162" s="29" t="s">
        <v>14</v>
      </c>
      <c r="AS162" s="45"/>
      <c r="AT162" s="29" t="s">
        <v>14</v>
      </c>
      <c r="AU162" s="45"/>
      <c r="AV162" s="29" t="s">
        <v>14</v>
      </c>
      <c r="AW162" s="45"/>
      <c r="AX162" s="29" t="s">
        <v>14</v>
      </c>
      <c r="AY162" s="45"/>
      <c r="AZ162" s="29" t="s">
        <v>14</v>
      </c>
      <c r="BA162" s="45"/>
      <c r="BB162" s="29" t="s">
        <v>14</v>
      </c>
      <c r="BC162" s="45"/>
      <c r="BD162" s="29" t="s">
        <v>14</v>
      </c>
      <c r="BE162" s="46"/>
      <c r="BF162" s="16"/>
      <c r="BG162" s="16"/>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4"/>
      <c r="HU162" s="14"/>
      <c r="HV162" s="14"/>
      <c r="HW162" s="14"/>
      <c r="HX162" s="14"/>
      <c r="HY162" s="14"/>
      <c r="HZ162" s="14"/>
      <c r="IA162" s="14"/>
      <c r="IB162" s="14"/>
      <c r="IC162" s="14"/>
    </row>
    <row r="163" spans="1:237" s="3" customFormat="1">
      <c r="A163" s="25"/>
      <c r="B163" s="43" t="s">
        <v>51</v>
      </c>
      <c r="C163" s="44">
        <v>2019</v>
      </c>
      <c r="D163" s="29" t="s">
        <v>14</v>
      </c>
      <c r="E163" s="29"/>
      <c r="F163" s="29" t="s">
        <v>14</v>
      </c>
      <c r="G163" s="29"/>
      <c r="H163" s="29" t="s">
        <v>14</v>
      </c>
      <c r="I163" s="29"/>
      <c r="J163" s="29" t="s">
        <v>14</v>
      </c>
      <c r="K163" s="29"/>
      <c r="L163" s="29" t="s">
        <v>14</v>
      </c>
      <c r="M163" s="45"/>
      <c r="N163" s="29" t="s">
        <v>14</v>
      </c>
      <c r="O163" s="29"/>
      <c r="P163" s="29" t="s">
        <v>14</v>
      </c>
      <c r="Q163" s="29"/>
      <c r="R163" s="29" t="s">
        <v>14</v>
      </c>
      <c r="S163" s="29"/>
      <c r="T163" s="29" t="s">
        <v>14</v>
      </c>
      <c r="U163" s="29"/>
      <c r="V163" s="29" t="s">
        <v>14</v>
      </c>
      <c r="W163" s="29"/>
      <c r="X163" s="29" t="s">
        <v>14</v>
      </c>
      <c r="Y163" s="29"/>
      <c r="Z163" s="29" t="s">
        <v>14</v>
      </c>
      <c r="AA163" s="29"/>
      <c r="AB163" s="29" t="s">
        <v>14</v>
      </c>
      <c r="AC163" s="29"/>
      <c r="AD163" s="29" t="s">
        <v>14</v>
      </c>
      <c r="AE163" s="29"/>
      <c r="AF163" s="29" t="s">
        <v>14</v>
      </c>
      <c r="AG163" s="29"/>
      <c r="AH163" s="29" t="s">
        <v>14</v>
      </c>
      <c r="AI163" s="29"/>
      <c r="AJ163" s="29" t="s">
        <v>14</v>
      </c>
      <c r="AK163" s="29"/>
      <c r="AL163" s="29" t="s">
        <v>14</v>
      </c>
      <c r="AM163" s="29"/>
      <c r="AN163" s="29" t="s">
        <v>14</v>
      </c>
      <c r="AO163" s="29"/>
      <c r="AP163" s="29" t="s">
        <v>14</v>
      </c>
      <c r="AQ163" s="29"/>
      <c r="AR163" s="29" t="s">
        <v>14</v>
      </c>
      <c r="AS163" s="29"/>
      <c r="AT163" s="29" t="s">
        <v>14</v>
      </c>
      <c r="AU163" s="29"/>
      <c r="AV163" s="29" t="s">
        <v>14</v>
      </c>
      <c r="AW163" s="29"/>
      <c r="AX163" s="29" t="s">
        <v>15</v>
      </c>
      <c r="AY163" s="29"/>
      <c r="AZ163" s="29" t="s">
        <v>14</v>
      </c>
      <c r="BA163" s="29"/>
      <c r="BB163" s="29" t="s">
        <v>14</v>
      </c>
      <c r="BC163" s="29"/>
      <c r="BD163" s="29" t="s">
        <v>14</v>
      </c>
      <c r="BE163" s="46"/>
      <c r="BF163" s="16"/>
      <c r="BG163" s="16"/>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row>
    <row r="164" spans="1:237" customFormat="1">
      <c r="A164" s="14"/>
      <c r="B164" s="43" t="s">
        <v>52</v>
      </c>
      <c r="C164" s="44">
        <v>2018</v>
      </c>
      <c r="D164" s="29" t="s">
        <v>14</v>
      </c>
      <c r="E164" s="45"/>
      <c r="F164" s="29" t="s">
        <v>14</v>
      </c>
      <c r="G164" s="45"/>
      <c r="H164" s="29" t="s">
        <v>14</v>
      </c>
      <c r="I164" s="45"/>
      <c r="J164" s="29" t="s">
        <v>14</v>
      </c>
      <c r="K164" s="45"/>
      <c r="L164" s="29" t="s">
        <v>14</v>
      </c>
      <c r="M164" s="29"/>
      <c r="N164" s="29" t="s">
        <v>14</v>
      </c>
      <c r="O164" s="45"/>
      <c r="P164" s="29" t="s">
        <v>14</v>
      </c>
      <c r="Q164" s="45"/>
      <c r="R164" s="29" t="s">
        <v>14</v>
      </c>
      <c r="S164" s="45"/>
      <c r="T164" s="29" t="s">
        <v>14</v>
      </c>
      <c r="U164" s="45"/>
      <c r="V164" s="29" t="s">
        <v>14</v>
      </c>
      <c r="W164" s="45"/>
      <c r="X164" s="29" t="s">
        <v>14</v>
      </c>
      <c r="Y164" s="45"/>
      <c r="Z164" s="29" t="s">
        <v>14</v>
      </c>
      <c r="AA164" s="45"/>
      <c r="AB164" s="29" t="s">
        <v>14</v>
      </c>
      <c r="AC164" s="45"/>
      <c r="AD164" s="29" t="s">
        <v>14</v>
      </c>
      <c r="AE164" s="45"/>
      <c r="AF164" s="29" t="s">
        <v>14</v>
      </c>
      <c r="AG164" s="29"/>
      <c r="AH164" s="29" t="s">
        <v>14</v>
      </c>
      <c r="AI164" s="45"/>
      <c r="AJ164" s="29" t="s">
        <v>14</v>
      </c>
      <c r="AK164" s="45"/>
      <c r="AL164" s="29" t="s">
        <v>14</v>
      </c>
      <c r="AM164" s="45"/>
      <c r="AN164" s="29" t="s">
        <v>14</v>
      </c>
      <c r="AO164" s="45"/>
      <c r="AP164" s="29">
        <v>11048</v>
      </c>
      <c r="AQ164" s="29"/>
      <c r="AR164" s="29" t="s">
        <v>14</v>
      </c>
      <c r="AS164" s="45"/>
      <c r="AT164" s="29">
        <v>926</v>
      </c>
      <c r="AU164" s="45"/>
      <c r="AV164" s="29" t="s">
        <v>14</v>
      </c>
      <c r="AW164" s="45"/>
      <c r="AX164" s="29" t="s">
        <v>14</v>
      </c>
      <c r="AY164" s="45"/>
      <c r="AZ164" s="29" t="s">
        <v>14</v>
      </c>
      <c r="BA164" s="45"/>
      <c r="BB164" s="29" t="s">
        <v>14</v>
      </c>
      <c r="BC164" s="45"/>
      <c r="BD164" s="29" t="s">
        <v>14</v>
      </c>
      <c r="BE164" s="46"/>
      <c r="BF164" s="16"/>
      <c r="BG164" s="16"/>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row>
    <row r="165" spans="1:237" customFormat="1">
      <c r="A165" s="14"/>
      <c r="B165" s="43"/>
      <c r="C165" s="44">
        <v>2020</v>
      </c>
      <c r="D165" s="29" t="s">
        <v>14</v>
      </c>
      <c r="E165" s="45"/>
      <c r="F165" s="29" t="s">
        <v>14</v>
      </c>
      <c r="G165" s="45"/>
      <c r="H165" s="29" t="s">
        <v>14</v>
      </c>
      <c r="I165" s="45"/>
      <c r="J165" s="29" t="s">
        <v>14</v>
      </c>
      <c r="K165" s="45"/>
      <c r="L165" s="29" t="s">
        <v>14</v>
      </c>
      <c r="M165" s="73"/>
      <c r="N165" s="29" t="s">
        <v>14</v>
      </c>
      <c r="O165" s="45"/>
      <c r="P165" s="29" t="s">
        <v>14</v>
      </c>
      <c r="Q165" s="45"/>
      <c r="R165" s="29" t="s">
        <v>14</v>
      </c>
      <c r="S165" s="45"/>
      <c r="T165" s="29" t="s">
        <v>14</v>
      </c>
      <c r="U165" s="45"/>
      <c r="V165" s="29" t="s">
        <v>14</v>
      </c>
      <c r="W165" s="45"/>
      <c r="X165" s="29" t="s">
        <v>14</v>
      </c>
      <c r="Y165" s="45"/>
      <c r="Z165" s="29" t="s">
        <v>14</v>
      </c>
      <c r="AA165" s="45"/>
      <c r="AB165" s="29" t="s">
        <v>14</v>
      </c>
      <c r="AC165" s="45"/>
      <c r="AD165" s="29" t="s">
        <v>14</v>
      </c>
      <c r="AE165" s="45"/>
      <c r="AF165" s="29" t="s">
        <v>14</v>
      </c>
      <c r="AG165" s="29"/>
      <c r="AH165" s="29" t="s">
        <v>14</v>
      </c>
      <c r="AI165" s="45"/>
      <c r="AJ165" s="29" t="s">
        <v>14</v>
      </c>
      <c r="AK165" s="45"/>
      <c r="AL165" s="29" t="s">
        <v>14</v>
      </c>
      <c r="AM165" s="45"/>
      <c r="AN165" s="29" t="s">
        <v>14</v>
      </c>
      <c r="AO165" s="45"/>
      <c r="AP165" s="29" t="s">
        <v>14</v>
      </c>
      <c r="AQ165" s="29"/>
      <c r="AR165" s="29" t="s">
        <v>14</v>
      </c>
      <c r="AS165" s="45"/>
      <c r="AT165" s="29">
        <v>120</v>
      </c>
      <c r="AU165" s="45"/>
      <c r="AV165" s="29" t="s">
        <v>14</v>
      </c>
      <c r="AW165" s="45"/>
      <c r="AX165" s="29" t="s">
        <v>14</v>
      </c>
      <c r="AY165" s="45"/>
      <c r="AZ165" s="29" t="s">
        <v>14</v>
      </c>
      <c r="BA165" s="45"/>
      <c r="BB165" s="29" t="s">
        <v>14</v>
      </c>
      <c r="BC165" s="45"/>
      <c r="BD165" s="29" t="s">
        <v>14</v>
      </c>
      <c r="BE165" s="46"/>
      <c r="BF165" s="16"/>
      <c r="BG165" s="16"/>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c r="HM165" s="14"/>
      <c r="HN165" s="14"/>
      <c r="HO165" s="14"/>
      <c r="HP165" s="14"/>
      <c r="HQ165" s="14"/>
      <c r="HR165" s="14"/>
      <c r="HS165" s="14"/>
      <c r="HT165" s="14"/>
      <c r="HU165" s="14"/>
      <c r="HV165" s="14"/>
      <c r="HW165" s="14"/>
      <c r="HX165" s="14"/>
      <c r="HY165" s="14"/>
      <c r="HZ165" s="14"/>
      <c r="IA165" s="14"/>
      <c r="IB165" s="14"/>
      <c r="IC165" s="14"/>
    </row>
    <row r="166" spans="1:237" customFormat="1">
      <c r="A166" s="14"/>
      <c r="B166" s="43" t="s">
        <v>53</v>
      </c>
      <c r="C166" s="44">
        <v>2020</v>
      </c>
      <c r="D166" s="29" t="s">
        <v>14</v>
      </c>
      <c r="E166" s="45"/>
      <c r="F166" s="29" t="s">
        <v>14</v>
      </c>
      <c r="G166" s="45"/>
      <c r="H166" s="29" t="s">
        <v>14</v>
      </c>
      <c r="I166" s="45"/>
      <c r="J166" s="29" t="s">
        <v>14</v>
      </c>
      <c r="K166" s="45"/>
      <c r="L166" s="29" t="s">
        <v>15</v>
      </c>
      <c r="M166" s="29"/>
      <c r="N166" s="29" t="s">
        <v>14</v>
      </c>
      <c r="O166" s="45"/>
      <c r="P166" s="29" t="s">
        <v>14</v>
      </c>
      <c r="Q166" s="45"/>
      <c r="R166" s="29" t="s">
        <v>14</v>
      </c>
      <c r="S166" s="45"/>
      <c r="T166" s="29" t="s">
        <v>14</v>
      </c>
      <c r="U166" s="45"/>
      <c r="V166" s="29" t="s">
        <v>14</v>
      </c>
      <c r="W166" s="45"/>
      <c r="X166" s="29" t="s">
        <v>14</v>
      </c>
      <c r="Y166" s="45"/>
      <c r="Z166" s="29" t="s">
        <v>14</v>
      </c>
      <c r="AA166" s="45"/>
      <c r="AB166" s="29" t="s">
        <v>14</v>
      </c>
      <c r="AC166" s="45"/>
      <c r="AD166" s="29" t="s">
        <v>14</v>
      </c>
      <c r="AE166" s="45"/>
      <c r="AF166" s="29" t="s">
        <v>14</v>
      </c>
      <c r="AG166" s="29"/>
      <c r="AH166" s="29" t="s">
        <v>14</v>
      </c>
      <c r="AI166" s="45"/>
      <c r="AJ166" s="29" t="s">
        <v>14</v>
      </c>
      <c r="AK166" s="45"/>
      <c r="AL166" s="29" t="s">
        <v>14</v>
      </c>
      <c r="AM166" s="45"/>
      <c r="AN166" s="29" t="s">
        <v>14</v>
      </c>
      <c r="AO166" s="45"/>
      <c r="AP166" s="29" t="s">
        <v>14</v>
      </c>
      <c r="AQ166" s="29"/>
      <c r="AR166" s="29" t="s">
        <v>14</v>
      </c>
      <c r="AS166" s="45"/>
      <c r="AT166" s="29" t="s">
        <v>14</v>
      </c>
      <c r="AU166" s="45"/>
      <c r="AV166" s="29" t="s">
        <v>14</v>
      </c>
      <c r="AW166" s="45"/>
      <c r="AX166" s="29" t="s">
        <v>14</v>
      </c>
      <c r="AY166" s="45"/>
      <c r="AZ166" s="29" t="s">
        <v>14</v>
      </c>
      <c r="BA166" s="45"/>
      <c r="BB166" s="29" t="s">
        <v>14</v>
      </c>
      <c r="BC166" s="45"/>
      <c r="BD166" s="29" t="s">
        <v>14</v>
      </c>
      <c r="BE166" s="46"/>
      <c r="BF166" s="16"/>
      <c r="BG166" s="16"/>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row>
    <row r="167" spans="1:237" customFormat="1">
      <c r="A167" s="14"/>
      <c r="B167" s="43" t="s">
        <v>54</v>
      </c>
      <c r="C167" s="44">
        <v>2019</v>
      </c>
      <c r="D167" s="29">
        <v>95</v>
      </c>
      <c r="E167" s="45"/>
      <c r="F167" s="29" t="s">
        <v>14</v>
      </c>
      <c r="G167" s="45"/>
      <c r="H167" s="29" t="s">
        <v>14</v>
      </c>
      <c r="I167" s="45"/>
      <c r="J167" s="29" t="s">
        <v>14</v>
      </c>
      <c r="K167" s="45"/>
      <c r="L167" s="29" t="s">
        <v>14</v>
      </c>
      <c r="M167" s="29"/>
      <c r="N167" s="29" t="s">
        <v>14</v>
      </c>
      <c r="O167" s="45"/>
      <c r="P167" s="29" t="s">
        <v>14</v>
      </c>
      <c r="Q167" s="45"/>
      <c r="R167" s="29" t="s">
        <v>14</v>
      </c>
      <c r="S167" s="45"/>
      <c r="T167" s="29" t="s">
        <v>14</v>
      </c>
      <c r="U167" s="45"/>
      <c r="V167" s="29" t="s">
        <v>14</v>
      </c>
      <c r="W167" s="45"/>
      <c r="X167" s="29" t="s">
        <v>14</v>
      </c>
      <c r="Y167" s="45"/>
      <c r="Z167" s="29" t="s">
        <v>14</v>
      </c>
      <c r="AA167" s="45"/>
      <c r="AB167" s="29" t="s">
        <v>14</v>
      </c>
      <c r="AC167" s="45"/>
      <c r="AD167" s="29" t="s">
        <v>14</v>
      </c>
      <c r="AE167" s="45"/>
      <c r="AF167" s="29" t="s">
        <v>14</v>
      </c>
      <c r="AG167" s="29"/>
      <c r="AH167" s="29" t="s">
        <v>14</v>
      </c>
      <c r="AI167" s="45"/>
      <c r="AJ167" s="29" t="s">
        <v>14</v>
      </c>
      <c r="AK167" s="45"/>
      <c r="AL167" s="29" t="s">
        <v>14</v>
      </c>
      <c r="AM167" s="45"/>
      <c r="AN167" s="29" t="s">
        <v>14</v>
      </c>
      <c r="AO167" s="45"/>
      <c r="AP167" s="29" t="s">
        <v>14</v>
      </c>
      <c r="AQ167" s="29"/>
      <c r="AR167" s="29" t="s">
        <v>14</v>
      </c>
      <c r="AS167" s="45"/>
      <c r="AT167" s="29" t="s">
        <v>14</v>
      </c>
      <c r="AU167" s="45"/>
      <c r="AV167" s="29" t="s">
        <v>14</v>
      </c>
      <c r="AW167" s="45"/>
      <c r="AX167" s="29" t="s">
        <v>14</v>
      </c>
      <c r="AY167" s="45"/>
      <c r="AZ167" s="29" t="s">
        <v>14</v>
      </c>
      <c r="BA167" s="45"/>
      <c r="BB167" s="29" t="s">
        <v>14</v>
      </c>
      <c r="BC167" s="45"/>
      <c r="BD167" s="29" t="s">
        <v>14</v>
      </c>
      <c r="BE167" s="46"/>
      <c r="BF167" s="16"/>
      <c r="BG167" s="16"/>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c r="HM167" s="14"/>
      <c r="HN167" s="14"/>
      <c r="HO167" s="14"/>
      <c r="HP167" s="14"/>
      <c r="HQ167" s="14"/>
      <c r="HR167" s="14"/>
      <c r="HS167" s="14"/>
      <c r="HT167" s="14"/>
      <c r="HU167" s="14"/>
      <c r="HV167" s="14"/>
      <c r="HW167" s="14"/>
      <c r="HX167" s="14"/>
      <c r="HY167" s="14"/>
      <c r="HZ167" s="14"/>
      <c r="IA167" s="14"/>
      <c r="IB167" s="14"/>
      <c r="IC167" s="14"/>
    </row>
    <row r="168" spans="1:237" customFormat="1">
      <c r="A168" s="14"/>
      <c r="B168" s="43" t="s">
        <v>55</v>
      </c>
      <c r="C168" s="44">
        <v>2018</v>
      </c>
      <c r="D168" s="29">
        <v>2</v>
      </c>
      <c r="E168" s="45"/>
      <c r="F168" s="29" t="s">
        <v>14</v>
      </c>
      <c r="G168" s="45"/>
      <c r="H168" s="29" t="s">
        <v>14</v>
      </c>
      <c r="I168" s="45"/>
      <c r="J168" s="29" t="s">
        <v>14</v>
      </c>
      <c r="K168" s="45"/>
      <c r="L168" s="29" t="s">
        <v>14</v>
      </c>
      <c r="M168" s="29"/>
      <c r="N168" s="29" t="s">
        <v>14</v>
      </c>
      <c r="O168" s="45"/>
      <c r="P168" s="29" t="s">
        <v>14</v>
      </c>
      <c r="Q168" s="45"/>
      <c r="R168" s="29" t="s">
        <v>14</v>
      </c>
      <c r="S168" s="45"/>
      <c r="T168" s="29" t="s">
        <v>14</v>
      </c>
      <c r="U168" s="45"/>
      <c r="V168" s="29" t="s">
        <v>14</v>
      </c>
      <c r="W168" s="45"/>
      <c r="X168" s="29" t="s">
        <v>14</v>
      </c>
      <c r="Y168" s="45"/>
      <c r="Z168" s="29" t="s">
        <v>14</v>
      </c>
      <c r="AA168" s="45"/>
      <c r="AB168" s="29" t="s">
        <v>14</v>
      </c>
      <c r="AC168" s="45"/>
      <c r="AD168" s="29" t="s">
        <v>14</v>
      </c>
      <c r="AE168" s="45"/>
      <c r="AF168" s="29" t="s">
        <v>14</v>
      </c>
      <c r="AG168" s="29"/>
      <c r="AH168" s="29" t="s">
        <v>14</v>
      </c>
      <c r="AI168" s="45"/>
      <c r="AJ168" s="29" t="s">
        <v>14</v>
      </c>
      <c r="AK168" s="45"/>
      <c r="AL168" s="29" t="s">
        <v>14</v>
      </c>
      <c r="AM168" s="45"/>
      <c r="AN168" s="29" t="s">
        <v>14</v>
      </c>
      <c r="AO168" s="45"/>
      <c r="AP168" s="29" t="s">
        <v>14</v>
      </c>
      <c r="AQ168" s="29"/>
      <c r="AR168" s="29" t="s">
        <v>14</v>
      </c>
      <c r="AS168" s="45"/>
      <c r="AT168" s="29" t="s">
        <v>14</v>
      </c>
      <c r="AU168" s="45"/>
      <c r="AV168" s="29" t="s">
        <v>14</v>
      </c>
      <c r="AW168" s="45"/>
      <c r="AX168" s="29" t="s">
        <v>14</v>
      </c>
      <c r="AY168" s="45"/>
      <c r="AZ168" s="29" t="s">
        <v>14</v>
      </c>
      <c r="BA168" s="45"/>
      <c r="BB168" s="29" t="s">
        <v>14</v>
      </c>
      <c r="BC168" s="45"/>
      <c r="BD168" s="29" t="s">
        <v>14</v>
      </c>
      <c r="BE168" s="46"/>
      <c r="BF168" s="16"/>
      <c r="BG168" s="16"/>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4"/>
      <c r="HU168" s="14"/>
      <c r="HV168" s="14"/>
      <c r="HW168" s="14"/>
      <c r="HX168" s="14"/>
      <c r="HY168" s="14"/>
      <c r="HZ168" s="14"/>
      <c r="IA168" s="14"/>
      <c r="IB168" s="14"/>
      <c r="IC168" s="14"/>
    </row>
    <row r="169" spans="1:237" s="5" customFormat="1">
      <c r="A169" s="16"/>
      <c r="B169" s="43"/>
      <c r="C169" s="44">
        <v>2021</v>
      </c>
      <c r="D169" s="29" t="s">
        <v>14</v>
      </c>
      <c r="E169" s="29"/>
      <c r="F169" s="29" t="s">
        <v>14</v>
      </c>
      <c r="G169" s="29"/>
      <c r="H169" s="29" t="s">
        <v>14</v>
      </c>
      <c r="I169" s="29"/>
      <c r="J169" s="29" t="s">
        <v>14</v>
      </c>
      <c r="K169" s="29"/>
      <c r="L169" s="29" t="s">
        <v>14</v>
      </c>
      <c r="M169" s="29"/>
      <c r="N169" s="29" t="s">
        <v>14</v>
      </c>
      <c r="O169" s="29"/>
      <c r="P169" s="29" t="s">
        <v>14</v>
      </c>
      <c r="Q169" s="29"/>
      <c r="R169" s="29" t="s">
        <v>14</v>
      </c>
      <c r="S169" s="29"/>
      <c r="T169" s="29" t="s">
        <v>14</v>
      </c>
      <c r="U169" s="29"/>
      <c r="V169" s="29" t="s">
        <v>14</v>
      </c>
      <c r="W169" s="29"/>
      <c r="X169" s="29" t="s">
        <v>14</v>
      </c>
      <c r="Y169" s="29"/>
      <c r="Z169" s="29" t="s">
        <v>14</v>
      </c>
      <c r="AA169" s="29"/>
      <c r="AB169" s="29" t="s">
        <v>14</v>
      </c>
      <c r="AC169" s="29"/>
      <c r="AD169" s="29" t="s">
        <v>14</v>
      </c>
      <c r="AE169" s="29"/>
      <c r="AF169" s="29" t="s">
        <v>14</v>
      </c>
      <c r="AG169" s="29"/>
      <c r="AH169" s="29" t="s">
        <v>14</v>
      </c>
      <c r="AI169" s="29"/>
      <c r="AJ169" s="29" t="s">
        <v>14</v>
      </c>
      <c r="AK169" s="29"/>
      <c r="AL169" s="29" t="s">
        <v>14</v>
      </c>
      <c r="AM169" s="29"/>
      <c r="AN169" s="29" t="s">
        <v>14</v>
      </c>
      <c r="AO169" s="29"/>
      <c r="AP169" s="29" t="s">
        <v>14</v>
      </c>
      <c r="AQ169" s="29"/>
      <c r="AR169" s="29" t="s">
        <v>14</v>
      </c>
      <c r="AS169" s="29"/>
      <c r="AT169" s="29">
        <v>25</v>
      </c>
      <c r="AU169" s="29"/>
      <c r="AV169" s="29" t="s">
        <v>14</v>
      </c>
      <c r="AW169" s="29"/>
      <c r="AX169" s="29" t="s">
        <v>14</v>
      </c>
      <c r="AY169" s="29"/>
      <c r="AZ169" s="29" t="s">
        <v>14</v>
      </c>
      <c r="BA169" s="29"/>
      <c r="BB169" s="29" t="s">
        <v>14</v>
      </c>
      <c r="BC169" s="29"/>
      <c r="BD169" s="29" t="s">
        <v>14</v>
      </c>
      <c r="BE169" s="4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row>
    <row r="170" spans="1:237" customFormat="1">
      <c r="A170" s="14"/>
      <c r="B170" s="43" t="s">
        <v>56</v>
      </c>
      <c r="C170" s="44">
        <v>2018</v>
      </c>
      <c r="D170" s="29">
        <v>19803</v>
      </c>
      <c r="E170" s="45"/>
      <c r="F170" s="29" t="s">
        <v>14</v>
      </c>
      <c r="G170" s="45"/>
      <c r="H170" s="29" t="s">
        <v>14</v>
      </c>
      <c r="I170" s="45"/>
      <c r="J170" s="29" t="s">
        <v>14</v>
      </c>
      <c r="K170" s="45"/>
      <c r="L170" s="29" t="s">
        <v>14</v>
      </c>
      <c r="M170" s="29"/>
      <c r="N170" s="29" t="s">
        <v>14</v>
      </c>
      <c r="O170" s="45"/>
      <c r="P170" s="29" t="s">
        <v>14</v>
      </c>
      <c r="Q170" s="45"/>
      <c r="R170" s="29" t="s">
        <v>14</v>
      </c>
      <c r="S170" s="45"/>
      <c r="T170" s="29" t="s">
        <v>14</v>
      </c>
      <c r="U170" s="45"/>
      <c r="V170" s="29" t="s">
        <v>14</v>
      </c>
      <c r="W170" s="45"/>
      <c r="X170" s="29" t="s">
        <v>14</v>
      </c>
      <c r="Y170" s="45"/>
      <c r="Z170" s="29" t="s">
        <v>14</v>
      </c>
      <c r="AA170" s="45"/>
      <c r="AB170" s="29" t="s">
        <v>14</v>
      </c>
      <c r="AC170" s="45"/>
      <c r="AD170" s="29" t="s">
        <v>14</v>
      </c>
      <c r="AE170" s="45"/>
      <c r="AF170" s="29" t="s">
        <v>14</v>
      </c>
      <c r="AG170" s="29"/>
      <c r="AH170" s="29" t="s">
        <v>14</v>
      </c>
      <c r="AI170" s="45"/>
      <c r="AJ170" s="29" t="s">
        <v>14</v>
      </c>
      <c r="AK170" s="45"/>
      <c r="AL170" s="29" t="s">
        <v>14</v>
      </c>
      <c r="AM170" s="45"/>
      <c r="AN170" s="29" t="s">
        <v>14</v>
      </c>
      <c r="AO170" s="45"/>
      <c r="AP170" s="29" t="s">
        <v>14</v>
      </c>
      <c r="AQ170" s="29"/>
      <c r="AR170" s="29" t="s">
        <v>14</v>
      </c>
      <c r="AS170" s="45"/>
      <c r="AT170" s="29" t="s">
        <v>14</v>
      </c>
      <c r="AU170" s="45"/>
      <c r="AV170" s="29" t="s">
        <v>14</v>
      </c>
      <c r="AW170" s="45"/>
      <c r="AX170" s="29" t="s">
        <v>14</v>
      </c>
      <c r="AY170" s="45"/>
      <c r="AZ170" s="29" t="s">
        <v>14</v>
      </c>
      <c r="BA170" s="45"/>
      <c r="BB170" s="29" t="s">
        <v>14</v>
      </c>
      <c r="BC170" s="45"/>
      <c r="BD170" s="29" t="s">
        <v>14</v>
      </c>
      <c r="BE170" s="46"/>
      <c r="BF170" s="16"/>
      <c r="BG170" s="16"/>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4"/>
      <c r="HU170" s="14"/>
      <c r="HV170" s="14"/>
      <c r="HW170" s="14"/>
      <c r="HX170" s="14"/>
      <c r="HY170" s="14"/>
      <c r="HZ170" s="14"/>
      <c r="IA170" s="14"/>
      <c r="IB170" s="14"/>
      <c r="IC170" s="14"/>
    </row>
    <row r="171" spans="1:237" customFormat="1">
      <c r="A171" s="14"/>
      <c r="B171" s="43"/>
      <c r="C171" s="44">
        <v>2019</v>
      </c>
      <c r="D171" s="29">
        <v>19060</v>
      </c>
      <c r="E171" s="45"/>
      <c r="F171" s="29" t="s">
        <v>14</v>
      </c>
      <c r="G171" s="45"/>
      <c r="H171" s="29" t="s">
        <v>14</v>
      </c>
      <c r="I171" s="45"/>
      <c r="J171" s="29" t="s">
        <v>14</v>
      </c>
      <c r="K171" s="45"/>
      <c r="L171" s="29">
        <v>80</v>
      </c>
      <c r="M171" s="29"/>
      <c r="N171" s="29" t="s">
        <v>14</v>
      </c>
      <c r="O171" s="45"/>
      <c r="P171" s="29" t="s">
        <v>14</v>
      </c>
      <c r="Q171" s="45"/>
      <c r="R171" s="29" t="s">
        <v>14</v>
      </c>
      <c r="S171" s="45"/>
      <c r="T171" s="29" t="s">
        <v>14</v>
      </c>
      <c r="U171" s="45"/>
      <c r="V171" s="29" t="s">
        <v>14</v>
      </c>
      <c r="W171" s="45"/>
      <c r="X171" s="29" t="s">
        <v>14</v>
      </c>
      <c r="Y171" s="45"/>
      <c r="Z171" s="29" t="s">
        <v>14</v>
      </c>
      <c r="AA171" s="45"/>
      <c r="AB171" s="29" t="s">
        <v>14</v>
      </c>
      <c r="AC171" s="45"/>
      <c r="AD171" s="29" t="s">
        <v>14</v>
      </c>
      <c r="AE171" s="45"/>
      <c r="AF171" s="29" t="s">
        <v>14</v>
      </c>
      <c r="AG171" s="29"/>
      <c r="AH171" s="29" t="s">
        <v>14</v>
      </c>
      <c r="AI171" s="45"/>
      <c r="AJ171" s="29" t="s">
        <v>14</v>
      </c>
      <c r="AK171" s="45"/>
      <c r="AL171" s="29" t="s">
        <v>14</v>
      </c>
      <c r="AM171" s="45"/>
      <c r="AN171" s="29" t="s">
        <v>14</v>
      </c>
      <c r="AO171" s="45"/>
      <c r="AP171" s="29" t="s">
        <v>14</v>
      </c>
      <c r="AQ171" s="29"/>
      <c r="AR171" s="29" t="s">
        <v>14</v>
      </c>
      <c r="AS171" s="45"/>
      <c r="AT171" s="29" t="s">
        <v>14</v>
      </c>
      <c r="AU171" s="45"/>
      <c r="AV171" s="29" t="s">
        <v>14</v>
      </c>
      <c r="AW171" s="45"/>
      <c r="AX171" s="29">
        <v>4850</v>
      </c>
      <c r="AY171" s="45"/>
      <c r="AZ171" s="29" t="s">
        <v>14</v>
      </c>
      <c r="BA171" s="45"/>
      <c r="BB171" s="29" t="s">
        <v>14</v>
      </c>
      <c r="BC171" s="45"/>
      <c r="BD171" s="29" t="s">
        <v>14</v>
      </c>
      <c r="BE171" s="46"/>
      <c r="BF171" s="16"/>
      <c r="BG171" s="16"/>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c r="HM171" s="14"/>
      <c r="HN171" s="14"/>
      <c r="HO171" s="14"/>
      <c r="HP171" s="14"/>
      <c r="HQ171" s="14"/>
      <c r="HR171" s="14"/>
      <c r="HS171" s="14"/>
      <c r="HT171" s="14"/>
      <c r="HU171" s="14"/>
      <c r="HV171" s="14"/>
      <c r="HW171" s="14"/>
      <c r="HX171" s="14"/>
      <c r="HY171" s="14"/>
      <c r="HZ171" s="14"/>
      <c r="IA171" s="14"/>
      <c r="IB171" s="14"/>
      <c r="IC171" s="14"/>
    </row>
    <row r="172" spans="1:237" customFormat="1">
      <c r="A172" s="14"/>
      <c r="B172" s="43"/>
      <c r="C172" s="44">
        <v>2020</v>
      </c>
      <c r="D172" s="29">
        <v>8768</v>
      </c>
      <c r="E172" s="45"/>
      <c r="F172" s="29" t="s">
        <v>14</v>
      </c>
      <c r="G172" s="45"/>
      <c r="H172" s="29" t="s">
        <v>14</v>
      </c>
      <c r="I172" s="45"/>
      <c r="J172" s="29" t="s">
        <v>14</v>
      </c>
      <c r="K172" s="45"/>
      <c r="L172" s="29"/>
      <c r="M172" s="29"/>
      <c r="N172" s="29" t="s">
        <v>14</v>
      </c>
      <c r="O172" s="45"/>
      <c r="P172" s="29" t="s">
        <v>14</v>
      </c>
      <c r="Q172" s="45"/>
      <c r="R172" s="29" t="s">
        <v>14</v>
      </c>
      <c r="S172" s="45"/>
      <c r="T172" s="29" t="s">
        <v>14</v>
      </c>
      <c r="U172" s="45"/>
      <c r="V172" s="29" t="s">
        <v>14</v>
      </c>
      <c r="W172" s="45"/>
      <c r="X172" s="29" t="s">
        <v>14</v>
      </c>
      <c r="Y172" s="45"/>
      <c r="Z172" s="29" t="s">
        <v>14</v>
      </c>
      <c r="AA172" s="45"/>
      <c r="AB172" s="29"/>
      <c r="AC172" s="29"/>
      <c r="AD172" s="29" t="s">
        <v>14</v>
      </c>
      <c r="AE172" s="45"/>
      <c r="AF172" s="29" t="s">
        <v>14</v>
      </c>
      <c r="AG172" s="29"/>
      <c r="AH172" s="29" t="s">
        <v>14</v>
      </c>
      <c r="AI172" s="45"/>
      <c r="AJ172" s="29" t="s">
        <v>14</v>
      </c>
      <c r="AK172" s="45"/>
      <c r="AL172" s="29" t="s">
        <v>14</v>
      </c>
      <c r="AM172" s="45"/>
      <c r="AN172" s="29" t="s">
        <v>14</v>
      </c>
      <c r="AO172" s="45"/>
      <c r="AP172" s="29" t="s">
        <v>14</v>
      </c>
      <c r="AQ172" s="29"/>
      <c r="AR172" s="29" t="s">
        <v>14</v>
      </c>
      <c r="AS172" s="45"/>
      <c r="AT172" s="29" t="s">
        <v>14</v>
      </c>
      <c r="AU172" s="45"/>
      <c r="AV172" s="29"/>
      <c r="AW172" s="29"/>
      <c r="AX172" s="29" t="s">
        <v>14</v>
      </c>
      <c r="AY172" s="45"/>
      <c r="AZ172" s="29" t="s">
        <v>14</v>
      </c>
      <c r="BA172" s="45"/>
      <c r="BB172" s="29" t="s">
        <v>14</v>
      </c>
      <c r="BC172" s="45"/>
      <c r="BD172" s="29" t="s">
        <v>14</v>
      </c>
      <c r="BE172" s="46"/>
      <c r="BF172" s="16"/>
      <c r="BG172" s="16"/>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c r="HM172" s="14"/>
      <c r="HN172" s="14"/>
      <c r="HO172" s="14"/>
      <c r="HP172" s="14"/>
      <c r="HQ172" s="14"/>
      <c r="HR172" s="14"/>
      <c r="HS172" s="14"/>
      <c r="HT172" s="14"/>
      <c r="HU172" s="14"/>
      <c r="HV172" s="14"/>
      <c r="HW172" s="14"/>
      <c r="HX172" s="14"/>
      <c r="HY172" s="14"/>
      <c r="HZ172" s="14"/>
      <c r="IA172" s="14"/>
      <c r="IB172" s="14"/>
      <c r="IC172" s="14"/>
    </row>
    <row r="173" spans="1:237" s="2" customFormat="1">
      <c r="A173" s="14"/>
      <c r="B173" s="43"/>
      <c r="C173" s="48">
        <v>2022</v>
      </c>
      <c r="D173" s="29">
        <v>10003</v>
      </c>
      <c r="E173" s="45"/>
      <c r="F173" s="29" t="s">
        <v>14</v>
      </c>
      <c r="G173" s="45"/>
      <c r="H173" s="29" t="s">
        <v>14</v>
      </c>
      <c r="I173" s="45"/>
      <c r="J173" s="29" t="s">
        <v>14</v>
      </c>
      <c r="K173" s="45"/>
      <c r="L173" s="29" t="s">
        <v>14</v>
      </c>
      <c r="M173" s="29"/>
      <c r="N173" s="29" t="s">
        <v>14</v>
      </c>
      <c r="O173" s="45"/>
      <c r="P173" s="29" t="s">
        <v>14</v>
      </c>
      <c r="Q173" s="45"/>
      <c r="R173" s="29" t="s">
        <v>14</v>
      </c>
      <c r="S173" s="45"/>
      <c r="T173" s="29" t="s">
        <v>14</v>
      </c>
      <c r="U173" s="45"/>
      <c r="V173" s="29" t="s">
        <v>14</v>
      </c>
      <c r="W173" s="45"/>
      <c r="X173" s="29" t="s">
        <v>14</v>
      </c>
      <c r="Y173" s="45"/>
      <c r="Z173" s="29" t="s">
        <v>14</v>
      </c>
      <c r="AA173" s="45"/>
      <c r="AB173" s="29" t="s">
        <v>14</v>
      </c>
      <c r="AC173" s="29"/>
      <c r="AD173" s="29" t="s">
        <v>14</v>
      </c>
      <c r="AE173" s="45"/>
      <c r="AF173" s="29" t="s">
        <v>14</v>
      </c>
      <c r="AG173" s="29"/>
      <c r="AH173" s="29" t="s">
        <v>14</v>
      </c>
      <c r="AI173" s="45"/>
      <c r="AJ173" s="29" t="s">
        <v>14</v>
      </c>
      <c r="AK173" s="45"/>
      <c r="AL173" s="29" t="s">
        <v>14</v>
      </c>
      <c r="AM173" s="45"/>
      <c r="AN173" s="29" t="s">
        <v>14</v>
      </c>
      <c r="AO173" s="45"/>
      <c r="AP173" s="29" t="s">
        <v>14</v>
      </c>
      <c r="AQ173" s="29"/>
      <c r="AR173" s="29" t="s">
        <v>14</v>
      </c>
      <c r="AS173" s="45"/>
      <c r="AT173" s="29" t="s">
        <v>14</v>
      </c>
      <c r="AU173" s="45"/>
      <c r="AV173" s="29" t="s">
        <v>14</v>
      </c>
      <c r="AW173" s="29"/>
      <c r="AX173" s="29" t="s">
        <v>14</v>
      </c>
      <c r="AY173" s="45"/>
      <c r="AZ173" s="29" t="s">
        <v>14</v>
      </c>
      <c r="BA173" s="45"/>
      <c r="BB173" s="29" t="s">
        <v>14</v>
      </c>
      <c r="BC173" s="45"/>
      <c r="BD173" s="29" t="s">
        <v>14</v>
      </c>
      <c r="BE173" s="46"/>
      <c r="BF173" s="16"/>
      <c r="BG173" s="16"/>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c r="HM173" s="14"/>
      <c r="HN173" s="14"/>
      <c r="HO173" s="14"/>
      <c r="HP173" s="14"/>
      <c r="HQ173" s="14"/>
      <c r="HR173" s="14"/>
      <c r="HS173" s="14"/>
      <c r="HT173" s="14"/>
      <c r="HU173" s="14"/>
      <c r="HV173" s="14"/>
      <c r="HW173" s="14"/>
      <c r="HX173" s="14"/>
      <c r="HY173" s="14"/>
      <c r="HZ173" s="14"/>
      <c r="IA173" s="14"/>
      <c r="IB173" s="14"/>
      <c r="IC173" s="14"/>
    </row>
    <row r="174" spans="1:237" customFormat="1">
      <c r="A174" s="14"/>
      <c r="B174" s="43" t="s">
        <v>57</v>
      </c>
      <c r="C174" s="44">
        <v>2018</v>
      </c>
      <c r="D174" s="29">
        <v>266</v>
      </c>
      <c r="E174" s="45"/>
      <c r="F174" s="29" t="s">
        <v>14</v>
      </c>
      <c r="G174" s="45"/>
      <c r="H174" s="29" t="s">
        <v>14</v>
      </c>
      <c r="I174" s="45"/>
      <c r="J174" s="29" t="s">
        <v>14</v>
      </c>
      <c r="K174" s="45"/>
      <c r="L174" s="29" t="s">
        <v>14</v>
      </c>
      <c r="M174" s="29"/>
      <c r="N174" s="29" t="s">
        <v>14</v>
      </c>
      <c r="O174" s="45"/>
      <c r="P174" s="29" t="s">
        <v>14</v>
      </c>
      <c r="Q174" s="45"/>
      <c r="R174" s="29" t="s">
        <v>14</v>
      </c>
      <c r="S174" s="45"/>
      <c r="T174" s="29" t="s">
        <v>14</v>
      </c>
      <c r="U174" s="45"/>
      <c r="V174" s="29" t="s">
        <v>14</v>
      </c>
      <c r="W174" s="45"/>
      <c r="X174" s="29" t="s">
        <v>14</v>
      </c>
      <c r="Y174" s="45"/>
      <c r="Z174" s="29" t="s">
        <v>14</v>
      </c>
      <c r="AA174" s="45"/>
      <c r="AB174" s="29" t="s">
        <v>14</v>
      </c>
      <c r="AC174" s="45"/>
      <c r="AD174" s="29" t="s">
        <v>14</v>
      </c>
      <c r="AE174" s="45"/>
      <c r="AF174" s="29" t="s">
        <v>14</v>
      </c>
      <c r="AG174" s="29"/>
      <c r="AH174" s="29" t="s">
        <v>14</v>
      </c>
      <c r="AI174" s="45"/>
      <c r="AJ174" s="29" t="s">
        <v>14</v>
      </c>
      <c r="AK174" s="45"/>
      <c r="AL174" s="29" t="s">
        <v>14</v>
      </c>
      <c r="AM174" s="45"/>
      <c r="AN174" s="29" t="s">
        <v>14</v>
      </c>
      <c r="AO174" s="45"/>
      <c r="AP174" s="29" t="s">
        <v>14</v>
      </c>
      <c r="AQ174" s="29"/>
      <c r="AR174" s="29" t="s">
        <v>14</v>
      </c>
      <c r="AS174" s="45"/>
      <c r="AT174" s="29" t="s">
        <v>14</v>
      </c>
      <c r="AU174" s="45"/>
      <c r="AV174" s="29" t="s">
        <v>14</v>
      </c>
      <c r="AW174" s="45"/>
      <c r="AX174" s="29" t="s">
        <v>14</v>
      </c>
      <c r="AY174" s="45"/>
      <c r="AZ174" s="29" t="s">
        <v>14</v>
      </c>
      <c r="BA174" s="45"/>
      <c r="BB174" s="29" t="s">
        <v>14</v>
      </c>
      <c r="BC174" s="45"/>
      <c r="BD174" s="29" t="s">
        <v>14</v>
      </c>
      <c r="BE174" s="46"/>
      <c r="BF174" s="16"/>
      <c r="BG174" s="16"/>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c r="HM174" s="14"/>
      <c r="HN174" s="14"/>
      <c r="HO174" s="14"/>
      <c r="HP174" s="14"/>
      <c r="HQ174" s="14"/>
      <c r="HR174" s="14"/>
      <c r="HS174" s="14"/>
      <c r="HT174" s="14"/>
      <c r="HU174" s="14"/>
      <c r="HV174" s="14"/>
      <c r="HW174" s="14"/>
      <c r="HX174" s="14"/>
      <c r="HY174" s="14"/>
      <c r="HZ174" s="14"/>
      <c r="IA174" s="14"/>
      <c r="IB174" s="14"/>
      <c r="IC174" s="14"/>
    </row>
    <row r="175" spans="1:237" customFormat="1">
      <c r="A175" s="14"/>
      <c r="B175" s="43"/>
      <c r="C175" s="44">
        <v>2019</v>
      </c>
      <c r="D175" s="29">
        <v>49</v>
      </c>
      <c r="E175" s="45"/>
      <c r="F175" s="29" t="s">
        <v>14</v>
      </c>
      <c r="G175" s="45"/>
      <c r="H175" s="29" t="s">
        <v>14</v>
      </c>
      <c r="I175" s="45"/>
      <c r="J175" s="29" t="s">
        <v>14</v>
      </c>
      <c r="K175" s="45"/>
      <c r="L175" s="29" t="s">
        <v>14</v>
      </c>
      <c r="M175" s="45"/>
      <c r="N175" s="29" t="s">
        <v>14</v>
      </c>
      <c r="O175" s="45"/>
      <c r="P175" s="29" t="s">
        <v>14</v>
      </c>
      <c r="Q175" s="45"/>
      <c r="R175" s="29" t="s">
        <v>14</v>
      </c>
      <c r="S175" s="45"/>
      <c r="T175" s="29" t="s">
        <v>14</v>
      </c>
      <c r="U175" s="45"/>
      <c r="V175" s="29" t="s">
        <v>14</v>
      </c>
      <c r="W175" s="45"/>
      <c r="X175" s="29" t="s">
        <v>14</v>
      </c>
      <c r="Y175" s="45"/>
      <c r="Z175" s="29" t="s">
        <v>14</v>
      </c>
      <c r="AA175" s="45"/>
      <c r="AB175" s="29" t="s">
        <v>14</v>
      </c>
      <c r="AC175" s="45"/>
      <c r="AD175" s="29" t="s">
        <v>14</v>
      </c>
      <c r="AE175" s="45"/>
      <c r="AF175" s="29" t="s">
        <v>14</v>
      </c>
      <c r="AG175" s="29"/>
      <c r="AH175" s="29" t="s">
        <v>14</v>
      </c>
      <c r="AI175" s="45"/>
      <c r="AJ175" s="29" t="s">
        <v>14</v>
      </c>
      <c r="AK175" s="45"/>
      <c r="AL175" s="29" t="s">
        <v>14</v>
      </c>
      <c r="AM175" s="45"/>
      <c r="AN175" s="29" t="s">
        <v>14</v>
      </c>
      <c r="AO175" s="45"/>
      <c r="AP175" s="29" t="s">
        <v>14</v>
      </c>
      <c r="AQ175" s="29"/>
      <c r="AR175" s="29" t="s">
        <v>14</v>
      </c>
      <c r="AS175" s="45"/>
      <c r="AT175" s="29" t="s">
        <v>14</v>
      </c>
      <c r="AU175" s="45"/>
      <c r="AV175" s="29" t="s">
        <v>14</v>
      </c>
      <c r="AW175" s="45"/>
      <c r="AX175" s="29" t="s">
        <v>14</v>
      </c>
      <c r="AY175" s="45"/>
      <c r="AZ175" s="29" t="s">
        <v>14</v>
      </c>
      <c r="BA175" s="45"/>
      <c r="BB175" s="29" t="s">
        <v>14</v>
      </c>
      <c r="BC175" s="45"/>
      <c r="BD175" s="29" t="s">
        <v>14</v>
      </c>
      <c r="BE175" s="46"/>
      <c r="BF175" s="16"/>
      <c r="BG175" s="16"/>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c r="HM175" s="14"/>
      <c r="HN175" s="14"/>
      <c r="HO175" s="14"/>
      <c r="HP175" s="14"/>
      <c r="HQ175" s="14"/>
      <c r="HR175" s="14"/>
      <c r="HS175" s="14"/>
      <c r="HT175" s="14"/>
      <c r="HU175" s="14"/>
      <c r="HV175" s="14"/>
      <c r="HW175" s="14"/>
      <c r="HX175" s="14"/>
      <c r="HY175" s="14"/>
      <c r="HZ175" s="14"/>
      <c r="IA175" s="14"/>
      <c r="IB175" s="14"/>
      <c r="IC175" s="14"/>
    </row>
    <row r="176" spans="1:237" customFormat="1">
      <c r="A176" s="14"/>
      <c r="B176" s="43" t="s">
        <v>139</v>
      </c>
      <c r="C176" s="44">
        <v>2018</v>
      </c>
      <c r="D176" s="29">
        <v>38569</v>
      </c>
      <c r="E176" s="45"/>
      <c r="F176" s="29" t="s">
        <v>14</v>
      </c>
      <c r="G176" s="45"/>
      <c r="H176" s="29" t="s">
        <v>14</v>
      </c>
      <c r="I176" s="45"/>
      <c r="J176" s="29" t="s">
        <v>14</v>
      </c>
      <c r="K176" s="45"/>
      <c r="L176" s="29" t="s">
        <v>14</v>
      </c>
      <c r="M176" s="73"/>
      <c r="N176" s="29" t="s">
        <v>14</v>
      </c>
      <c r="O176" s="45"/>
      <c r="P176" s="29" t="s">
        <v>14</v>
      </c>
      <c r="Q176" s="45"/>
      <c r="R176" s="29" t="s">
        <v>14</v>
      </c>
      <c r="S176" s="45"/>
      <c r="T176" s="29" t="s">
        <v>14</v>
      </c>
      <c r="U176" s="45"/>
      <c r="V176" s="29" t="s">
        <v>14</v>
      </c>
      <c r="W176" s="45"/>
      <c r="X176" s="29" t="s">
        <v>14</v>
      </c>
      <c r="Y176" s="45"/>
      <c r="Z176" s="29" t="s">
        <v>14</v>
      </c>
      <c r="AA176" s="45"/>
      <c r="AB176" s="29" t="s">
        <v>14</v>
      </c>
      <c r="AC176" s="45"/>
      <c r="AD176" s="29" t="s">
        <v>14</v>
      </c>
      <c r="AE176" s="45"/>
      <c r="AF176" s="29" t="s">
        <v>14</v>
      </c>
      <c r="AG176" s="29"/>
      <c r="AH176" s="29" t="s">
        <v>14</v>
      </c>
      <c r="AI176" s="45"/>
      <c r="AJ176" s="29" t="s">
        <v>14</v>
      </c>
      <c r="AK176" s="45"/>
      <c r="AL176" s="29" t="s">
        <v>14</v>
      </c>
      <c r="AM176" s="45"/>
      <c r="AN176" s="29" t="s">
        <v>14</v>
      </c>
      <c r="AO176" s="45"/>
      <c r="AP176" s="29" t="s">
        <v>14</v>
      </c>
      <c r="AQ176" s="29"/>
      <c r="AR176" s="29" t="s">
        <v>14</v>
      </c>
      <c r="AS176" s="45"/>
      <c r="AT176" s="29" t="s">
        <v>14</v>
      </c>
      <c r="AU176" s="45"/>
      <c r="AV176" s="29" t="s">
        <v>14</v>
      </c>
      <c r="AW176" s="45"/>
      <c r="AX176" s="29" t="s">
        <v>14</v>
      </c>
      <c r="AY176" s="45"/>
      <c r="AZ176" s="29" t="s">
        <v>14</v>
      </c>
      <c r="BA176" s="45"/>
      <c r="BB176" s="29" t="s">
        <v>14</v>
      </c>
      <c r="BC176" s="45"/>
      <c r="BD176" s="29" t="s">
        <v>14</v>
      </c>
      <c r="BE176" s="46"/>
      <c r="BF176" s="16"/>
      <c r="BG176" s="16"/>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c r="HM176" s="14"/>
      <c r="HN176" s="14"/>
      <c r="HO176" s="14"/>
      <c r="HP176" s="14"/>
      <c r="HQ176" s="14"/>
      <c r="HR176" s="14"/>
      <c r="HS176" s="14"/>
      <c r="HT176" s="14"/>
      <c r="HU176" s="14"/>
      <c r="HV176" s="14"/>
      <c r="HW176" s="14"/>
      <c r="HX176" s="14"/>
      <c r="HY176" s="14"/>
      <c r="HZ176" s="14"/>
      <c r="IA176" s="14"/>
      <c r="IB176" s="14"/>
      <c r="IC176" s="14"/>
    </row>
    <row r="177" spans="1:237" customFormat="1">
      <c r="A177" s="14"/>
      <c r="B177" s="43"/>
      <c r="C177" s="44">
        <v>2019</v>
      </c>
      <c r="D177" s="29">
        <v>803</v>
      </c>
      <c r="E177" s="45"/>
      <c r="F177" s="29" t="s">
        <v>14</v>
      </c>
      <c r="G177" s="45"/>
      <c r="H177" s="29" t="s">
        <v>14</v>
      </c>
      <c r="I177" s="45"/>
      <c r="J177" s="29" t="s">
        <v>14</v>
      </c>
      <c r="K177" s="45"/>
      <c r="L177" s="29" t="s">
        <v>14</v>
      </c>
      <c r="M177" s="29"/>
      <c r="N177" s="29" t="s">
        <v>14</v>
      </c>
      <c r="O177" s="45"/>
      <c r="P177" s="29" t="s">
        <v>14</v>
      </c>
      <c r="Q177" s="45"/>
      <c r="R177" s="29" t="s">
        <v>14</v>
      </c>
      <c r="S177" s="45"/>
      <c r="T177" s="29" t="s">
        <v>14</v>
      </c>
      <c r="U177" s="45"/>
      <c r="V177" s="29" t="s">
        <v>14</v>
      </c>
      <c r="W177" s="45"/>
      <c r="X177" s="29" t="s">
        <v>14</v>
      </c>
      <c r="Y177" s="45"/>
      <c r="Z177" s="29" t="s">
        <v>14</v>
      </c>
      <c r="AA177" s="45"/>
      <c r="AB177" s="29" t="s">
        <v>14</v>
      </c>
      <c r="AC177" s="45"/>
      <c r="AD177" s="29" t="s">
        <v>14</v>
      </c>
      <c r="AE177" s="45"/>
      <c r="AF177" s="29" t="s">
        <v>14</v>
      </c>
      <c r="AG177" s="29"/>
      <c r="AH177" s="29" t="s">
        <v>14</v>
      </c>
      <c r="AI177" s="45"/>
      <c r="AJ177" s="29" t="s">
        <v>14</v>
      </c>
      <c r="AK177" s="45"/>
      <c r="AL177" s="29" t="s">
        <v>14</v>
      </c>
      <c r="AM177" s="45"/>
      <c r="AN177" s="29" t="s">
        <v>14</v>
      </c>
      <c r="AO177" s="45"/>
      <c r="AP177" s="29" t="s">
        <v>14</v>
      </c>
      <c r="AQ177" s="29"/>
      <c r="AR177" s="29" t="s">
        <v>14</v>
      </c>
      <c r="AS177" s="45"/>
      <c r="AT177" s="29" t="s">
        <v>14</v>
      </c>
      <c r="AU177" s="45"/>
      <c r="AV177" s="29" t="s">
        <v>14</v>
      </c>
      <c r="AW177" s="45"/>
      <c r="AX177" s="29" t="s">
        <v>14</v>
      </c>
      <c r="AY177" s="45"/>
      <c r="AZ177" s="29" t="s">
        <v>14</v>
      </c>
      <c r="BA177" s="45"/>
      <c r="BB177" s="29" t="s">
        <v>14</v>
      </c>
      <c r="BC177" s="45"/>
      <c r="BD177" s="29" t="s">
        <v>14</v>
      </c>
      <c r="BE177" s="46"/>
      <c r="BF177" s="16"/>
      <c r="BG177" s="16"/>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c r="HM177" s="14"/>
      <c r="HN177" s="14"/>
      <c r="HO177" s="14"/>
      <c r="HP177" s="14"/>
      <c r="HQ177" s="14"/>
      <c r="HR177" s="14"/>
      <c r="HS177" s="14"/>
      <c r="HT177" s="14"/>
      <c r="HU177" s="14"/>
      <c r="HV177" s="14"/>
      <c r="HW177" s="14"/>
      <c r="HX177" s="14"/>
      <c r="HY177" s="14"/>
      <c r="HZ177" s="14"/>
      <c r="IA177" s="14"/>
      <c r="IB177" s="14"/>
      <c r="IC177" s="14"/>
    </row>
    <row r="178" spans="1:237" customFormat="1">
      <c r="A178" s="14"/>
      <c r="B178" s="43"/>
      <c r="C178" s="44">
        <v>2020</v>
      </c>
      <c r="D178" s="29">
        <v>12136</v>
      </c>
      <c r="E178" s="45"/>
      <c r="F178" s="29" t="s">
        <v>14</v>
      </c>
      <c r="G178" s="45"/>
      <c r="H178" s="29" t="s">
        <v>14</v>
      </c>
      <c r="I178" s="45"/>
      <c r="J178" s="29" t="s">
        <v>14</v>
      </c>
      <c r="K178" s="45"/>
      <c r="L178" s="29">
        <v>7</v>
      </c>
      <c r="M178" s="29"/>
      <c r="N178" s="29" t="s">
        <v>14</v>
      </c>
      <c r="O178" s="45"/>
      <c r="P178" s="29">
        <v>1</v>
      </c>
      <c r="Q178" s="45"/>
      <c r="R178" s="29">
        <v>1</v>
      </c>
      <c r="S178" s="45"/>
      <c r="T178" s="29" t="s">
        <v>15</v>
      </c>
      <c r="U178" s="45"/>
      <c r="V178" s="29">
        <v>7</v>
      </c>
      <c r="W178" s="45"/>
      <c r="X178" s="29"/>
      <c r="Y178" s="45"/>
      <c r="Z178" s="29">
        <v>2</v>
      </c>
      <c r="AA178" s="45"/>
      <c r="AB178" s="29" t="s">
        <v>14</v>
      </c>
      <c r="AC178" s="45"/>
      <c r="AD178" s="29" t="s">
        <v>14</v>
      </c>
      <c r="AE178" s="45"/>
      <c r="AF178" s="29" t="s">
        <v>15</v>
      </c>
      <c r="AG178" s="29"/>
      <c r="AH178" s="29" t="s">
        <v>14</v>
      </c>
      <c r="AI178" s="45"/>
      <c r="AJ178" s="29" t="s">
        <v>14</v>
      </c>
      <c r="AK178" s="45"/>
      <c r="AL178" s="29" t="s">
        <v>14</v>
      </c>
      <c r="AM178" s="45"/>
      <c r="AN178" s="29" t="s">
        <v>14</v>
      </c>
      <c r="AO178" s="45"/>
      <c r="AP178" s="29" t="s">
        <v>14</v>
      </c>
      <c r="AQ178" s="29"/>
      <c r="AR178" s="29" t="s">
        <v>14</v>
      </c>
      <c r="AS178" s="45"/>
      <c r="AT178" s="29">
        <v>6</v>
      </c>
      <c r="AU178" s="45"/>
      <c r="AV178" s="29" t="s">
        <v>15</v>
      </c>
      <c r="AW178" s="45"/>
      <c r="AX178" s="29" t="s">
        <v>15</v>
      </c>
      <c r="AY178" s="45"/>
      <c r="AZ178" s="29" t="s">
        <v>15</v>
      </c>
      <c r="BA178" s="45"/>
      <c r="BB178" s="29" t="s">
        <v>14</v>
      </c>
      <c r="BC178" s="45"/>
      <c r="BD178" s="29" t="s">
        <v>14</v>
      </c>
      <c r="BE178" s="46"/>
      <c r="BF178" s="16"/>
      <c r="BG178" s="16"/>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c r="HM178" s="14"/>
      <c r="HN178" s="14"/>
      <c r="HO178" s="14"/>
      <c r="HP178" s="14"/>
      <c r="HQ178" s="14"/>
      <c r="HR178" s="14"/>
      <c r="HS178" s="14"/>
      <c r="HT178" s="14"/>
      <c r="HU178" s="14"/>
      <c r="HV178" s="14"/>
      <c r="HW178" s="14"/>
      <c r="HX178" s="14"/>
      <c r="HY178" s="14"/>
      <c r="HZ178" s="14"/>
      <c r="IA178" s="14"/>
      <c r="IB178" s="14"/>
      <c r="IC178" s="14"/>
    </row>
    <row r="179" spans="1:237" s="5" customFormat="1">
      <c r="A179" s="16"/>
      <c r="B179" s="43"/>
      <c r="C179" s="44">
        <v>2021</v>
      </c>
      <c r="D179" s="29">
        <v>36253</v>
      </c>
      <c r="E179" s="29"/>
      <c r="F179" s="29" t="s">
        <v>14</v>
      </c>
      <c r="G179" s="29"/>
      <c r="H179" s="29" t="s">
        <v>14</v>
      </c>
      <c r="I179" s="29"/>
      <c r="J179" s="29" t="s">
        <v>14</v>
      </c>
      <c r="K179" s="29"/>
      <c r="L179" s="29">
        <v>2</v>
      </c>
      <c r="M179" s="29"/>
      <c r="N179" s="29" t="s">
        <v>14</v>
      </c>
      <c r="O179" s="29"/>
      <c r="P179" s="29" t="s">
        <v>14</v>
      </c>
      <c r="Q179" s="29"/>
      <c r="R179" s="29" t="s">
        <v>14</v>
      </c>
      <c r="S179" s="29"/>
      <c r="T179" s="29" t="s">
        <v>14</v>
      </c>
      <c r="U179" s="29"/>
      <c r="V179" s="29" t="s">
        <v>14</v>
      </c>
      <c r="W179" s="29"/>
      <c r="X179" s="29" t="s">
        <v>14</v>
      </c>
      <c r="Y179" s="29"/>
      <c r="Z179" s="29" t="s">
        <v>14</v>
      </c>
      <c r="AA179" s="29"/>
      <c r="AB179" s="29" t="s">
        <v>14</v>
      </c>
      <c r="AC179" s="29"/>
      <c r="AD179" s="29" t="s">
        <v>14</v>
      </c>
      <c r="AE179" s="29"/>
      <c r="AF179" s="29" t="s">
        <v>14</v>
      </c>
      <c r="AG179" s="29"/>
      <c r="AH179" s="29" t="s">
        <v>14</v>
      </c>
      <c r="AI179" s="29"/>
      <c r="AJ179" s="29" t="s">
        <v>14</v>
      </c>
      <c r="AK179" s="29"/>
      <c r="AL179" s="29" t="s">
        <v>14</v>
      </c>
      <c r="AM179" s="29"/>
      <c r="AN179" s="29" t="s">
        <v>14</v>
      </c>
      <c r="AO179" s="29"/>
      <c r="AP179" s="29" t="s">
        <v>14</v>
      </c>
      <c r="AQ179" s="29"/>
      <c r="AR179" s="29" t="s">
        <v>14</v>
      </c>
      <c r="AS179" s="29"/>
      <c r="AT179" s="29">
        <v>4236</v>
      </c>
      <c r="AU179" s="29"/>
      <c r="AV179" s="29" t="s">
        <v>14</v>
      </c>
      <c r="AW179" s="29"/>
      <c r="AX179" s="29" t="s">
        <v>14</v>
      </c>
      <c r="AY179" s="29"/>
      <c r="AZ179" s="29" t="s">
        <v>14</v>
      </c>
      <c r="BA179" s="29"/>
      <c r="BB179" s="29" t="s">
        <v>14</v>
      </c>
      <c r="BC179" s="29"/>
      <c r="BD179" s="29" t="s">
        <v>14</v>
      </c>
      <c r="BE179" s="4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c r="HW179" s="16"/>
      <c r="HX179" s="16"/>
      <c r="HY179" s="16"/>
      <c r="HZ179" s="16"/>
      <c r="IA179" s="16"/>
      <c r="IB179" s="16"/>
      <c r="IC179" s="16"/>
    </row>
    <row r="180" spans="1:237" s="4" customFormat="1">
      <c r="A180" s="16"/>
      <c r="B180" s="43"/>
      <c r="C180" s="48">
        <v>2022</v>
      </c>
      <c r="D180" s="29">
        <v>14478</v>
      </c>
      <c r="E180" s="29"/>
      <c r="F180" s="29" t="s">
        <v>14</v>
      </c>
      <c r="G180" s="29"/>
      <c r="H180" s="29" t="s">
        <v>14</v>
      </c>
      <c r="I180" s="29"/>
      <c r="J180" s="29" t="s">
        <v>14</v>
      </c>
      <c r="K180" s="29"/>
      <c r="L180" s="29">
        <v>41</v>
      </c>
      <c r="M180" s="29"/>
      <c r="N180" s="29" t="s">
        <v>14</v>
      </c>
      <c r="O180" s="29"/>
      <c r="P180" s="29" t="s">
        <v>14</v>
      </c>
      <c r="Q180" s="29"/>
      <c r="R180" s="29" t="s">
        <v>14</v>
      </c>
      <c r="S180" s="29"/>
      <c r="T180" s="29" t="s">
        <v>14</v>
      </c>
      <c r="U180" s="29"/>
      <c r="V180" s="29" t="s">
        <v>14</v>
      </c>
      <c r="W180" s="29"/>
      <c r="X180" s="29" t="s">
        <v>14</v>
      </c>
      <c r="Y180" s="29"/>
      <c r="Z180" s="29" t="s">
        <v>14</v>
      </c>
      <c r="AA180" s="29"/>
      <c r="AB180" s="29" t="s">
        <v>14</v>
      </c>
      <c r="AC180" s="29"/>
      <c r="AD180" s="29" t="s">
        <v>14</v>
      </c>
      <c r="AE180" s="29"/>
      <c r="AF180" s="29" t="s">
        <v>14</v>
      </c>
      <c r="AG180" s="29"/>
      <c r="AH180" s="29" t="s">
        <v>14</v>
      </c>
      <c r="AI180" s="29"/>
      <c r="AJ180" s="29" t="s">
        <v>14</v>
      </c>
      <c r="AK180" s="29"/>
      <c r="AL180" s="29" t="s">
        <v>14</v>
      </c>
      <c r="AM180" s="29"/>
      <c r="AN180" s="29" t="s">
        <v>14</v>
      </c>
      <c r="AO180" s="29"/>
      <c r="AP180" s="29" t="s">
        <v>14</v>
      </c>
      <c r="AQ180" s="29"/>
      <c r="AR180" s="29" t="s">
        <v>14</v>
      </c>
      <c r="AS180" s="29"/>
      <c r="AT180" s="29" t="s">
        <v>14</v>
      </c>
      <c r="AU180" s="29"/>
      <c r="AV180" s="29" t="s">
        <v>14</v>
      </c>
      <c r="AW180" s="29"/>
      <c r="AX180" s="29" t="s">
        <v>14</v>
      </c>
      <c r="AY180" s="29"/>
      <c r="AZ180" s="29" t="s">
        <v>14</v>
      </c>
      <c r="BA180" s="29"/>
      <c r="BB180" s="29" t="s">
        <v>14</v>
      </c>
      <c r="BC180" s="29"/>
      <c r="BD180" s="29" t="s">
        <v>14</v>
      </c>
      <c r="BE180" s="4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c r="HW180" s="16"/>
      <c r="HX180" s="16"/>
      <c r="HY180" s="16"/>
      <c r="HZ180" s="16"/>
      <c r="IA180" s="16"/>
      <c r="IB180" s="16"/>
      <c r="IC180" s="16"/>
    </row>
    <row r="181" spans="1:237" customFormat="1">
      <c r="A181" s="14"/>
      <c r="B181" s="43" t="s">
        <v>58</v>
      </c>
      <c r="C181" s="44">
        <v>2018</v>
      </c>
      <c r="D181" s="29" t="s">
        <v>14</v>
      </c>
      <c r="E181" s="45"/>
      <c r="F181" s="29" t="s">
        <v>14</v>
      </c>
      <c r="G181" s="45"/>
      <c r="H181" s="29" t="s">
        <v>14</v>
      </c>
      <c r="I181" s="45"/>
      <c r="J181" s="29" t="s">
        <v>14</v>
      </c>
      <c r="K181" s="45"/>
      <c r="L181" s="29" t="s">
        <v>14</v>
      </c>
      <c r="M181" s="29"/>
      <c r="N181" s="29" t="s">
        <v>14</v>
      </c>
      <c r="O181" s="45"/>
      <c r="P181" s="29" t="s">
        <v>14</v>
      </c>
      <c r="Q181" s="45"/>
      <c r="R181" s="29" t="s">
        <v>14</v>
      </c>
      <c r="S181" s="45"/>
      <c r="T181" s="29" t="s">
        <v>14</v>
      </c>
      <c r="U181" s="45"/>
      <c r="V181" s="29" t="s">
        <v>14</v>
      </c>
      <c r="W181" s="45"/>
      <c r="X181" s="29" t="s">
        <v>14</v>
      </c>
      <c r="Y181" s="45"/>
      <c r="Z181" s="29" t="s">
        <v>14</v>
      </c>
      <c r="AA181" s="45"/>
      <c r="AB181" s="29" t="s">
        <v>14</v>
      </c>
      <c r="AC181" s="45"/>
      <c r="AD181" s="29" t="s">
        <v>14</v>
      </c>
      <c r="AE181" s="45"/>
      <c r="AF181" s="29" t="s">
        <v>14</v>
      </c>
      <c r="AG181" s="29"/>
      <c r="AH181" s="29" t="s">
        <v>14</v>
      </c>
      <c r="AI181" s="45"/>
      <c r="AJ181" s="29" t="s">
        <v>14</v>
      </c>
      <c r="AK181" s="45"/>
      <c r="AL181" s="29" t="s">
        <v>14</v>
      </c>
      <c r="AM181" s="45"/>
      <c r="AN181" s="29" t="s">
        <v>14</v>
      </c>
      <c r="AO181" s="45"/>
      <c r="AP181" s="29" t="s">
        <v>14</v>
      </c>
      <c r="AQ181" s="29"/>
      <c r="AR181" s="29" t="s">
        <v>14</v>
      </c>
      <c r="AS181" s="45"/>
      <c r="AT181" s="29" t="s">
        <v>14</v>
      </c>
      <c r="AU181" s="45"/>
      <c r="AV181" s="29" t="s">
        <v>14</v>
      </c>
      <c r="AW181" s="45"/>
      <c r="AX181" s="29" t="s">
        <v>15</v>
      </c>
      <c r="AY181" s="45"/>
      <c r="AZ181" s="29" t="s">
        <v>14</v>
      </c>
      <c r="BA181" s="45"/>
      <c r="BB181" s="29" t="s">
        <v>14</v>
      </c>
      <c r="BC181" s="45"/>
      <c r="BD181" s="29" t="s">
        <v>14</v>
      </c>
      <c r="BE181" s="46"/>
      <c r="BF181" s="16"/>
      <c r="BG181" s="16"/>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c r="HM181" s="14"/>
      <c r="HN181" s="14"/>
      <c r="HO181" s="14"/>
      <c r="HP181" s="14"/>
      <c r="HQ181" s="14"/>
      <c r="HR181" s="14"/>
      <c r="HS181" s="14"/>
      <c r="HT181" s="14"/>
      <c r="HU181" s="14"/>
      <c r="HV181" s="14"/>
      <c r="HW181" s="14"/>
      <c r="HX181" s="14"/>
      <c r="HY181" s="14"/>
      <c r="HZ181" s="14"/>
      <c r="IA181" s="14"/>
      <c r="IB181" s="14"/>
      <c r="IC181" s="14"/>
    </row>
    <row r="182" spans="1:237" customFormat="1">
      <c r="A182" s="14"/>
      <c r="B182" s="43"/>
      <c r="C182" s="44">
        <v>2020</v>
      </c>
      <c r="D182" s="29">
        <v>13300</v>
      </c>
      <c r="E182" s="45"/>
      <c r="F182" s="29" t="s">
        <v>14</v>
      </c>
      <c r="G182" s="45"/>
      <c r="H182" s="29" t="s">
        <v>14</v>
      </c>
      <c r="I182" s="45"/>
      <c r="J182" s="29" t="s">
        <v>14</v>
      </c>
      <c r="K182" s="45"/>
      <c r="L182" s="29" t="s">
        <v>14</v>
      </c>
      <c r="M182" s="29"/>
      <c r="N182" s="29" t="s">
        <v>14</v>
      </c>
      <c r="O182" s="45"/>
      <c r="P182" s="29" t="s">
        <v>14</v>
      </c>
      <c r="Q182" s="45"/>
      <c r="R182" s="29" t="s">
        <v>14</v>
      </c>
      <c r="S182" s="45"/>
      <c r="T182" s="29" t="s">
        <v>14</v>
      </c>
      <c r="U182" s="45"/>
      <c r="V182" s="29" t="s">
        <v>14</v>
      </c>
      <c r="W182" s="45"/>
      <c r="X182" s="29" t="s">
        <v>14</v>
      </c>
      <c r="Y182" s="45"/>
      <c r="Z182" s="29" t="s">
        <v>14</v>
      </c>
      <c r="AA182" s="45"/>
      <c r="AB182" s="29" t="s">
        <v>14</v>
      </c>
      <c r="AC182" s="45"/>
      <c r="AD182" s="29" t="s">
        <v>14</v>
      </c>
      <c r="AE182" s="45"/>
      <c r="AF182" s="29" t="s">
        <v>14</v>
      </c>
      <c r="AG182" s="29"/>
      <c r="AH182" s="29" t="s">
        <v>14</v>
      </c>
      <c r="AI182" s="45"/>
      <c r="AJ182" s="29" t="s">
        <v>14</v>
      </c>
      <c r="AK182" s="45"/>
      <c r="AL182" s="29" t="s">
        <v>14</v>
      </c>
      <c r="AM182" s="45"/>
      <c r="AN182" s="29" t="s">
        <v>14</v>
      </c>
      <c r="AO182" s="45"/>
      <c r="AP182" s="29" t="s">
        <v>14</v>
      </c>
      <c r="AQ182" s="29"/>
      <c r="AR182" s="29" t="s">
        <v>14</v>
      </c>
      <c r="AS182" s="45"/>
      <c r="AT182" s="29" t="s">
        <v>14</v>
      </c>
      <c r="AU182" s="45"/>
      <c r="AV182" s="29" t="s">
        <v>14</v>
      </c>
      <c r="AW182" s="45"/>
      <c r="AX182" s="29" t="s">
        <v>14</v>
      </c>
      <c r="AY182" s="45"/>
      <c r="AZ182" s="29" t="s">
        <v>14</v>
      </c>
      <c r="BA182" s="45"/>
      <c r="BB182" s="29" t="s">
        <v>14</v>
      </c>
      <c r="BC182" s="45"/>
      <c r="BD182" s="29" t="s">
        <v>14</v>
      </c>
      <c r="BE182" s="46"/>
      <c r="BF182" s="16"/>
      <c r="BG182" s="16"/>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c r="HM182" s="14"/>
      <c r="HN182" s="14"/>
      <c r="HO182" s="14"/>
      <c r="HP182" s="14"/>
      <c r="HQ182" s="14"/>
      <c r="HR182" s="14"/>
      <c r="HS182" s="14"/>
      <c r="HT182" s="14"/>
      <c r="HU182" s="14"/>
      <c r="HV182" s="14"/>
      <c r="HW182" s="14"/>
      <c r="HX182" s="14"/>
      <c r="HY182" s="14"/>
      <c r="HZ182" s="14"/>
      <c r="IA182" s="14"/>
      <c r="IB182" s="14"/>
      <c r="IC182" s="14"/>
    </row>
    <row r="183" spans="1:237" s="2" customFormat="1">
      <c r="A183" s="14"/>
      <c r="B183" s="43"/>
      <c r="C183" s="48">
        <v>2022</v>
      </c>
      <c r="D183" s="29" t="s">
        <v>14</v>
      </c>
      <c r="E183" s="45"/>
      <c r="F183" s="29" t="s">
        <v>14</v>
      </c>
      <c r="G183" s="45"/>
      <c r="H183" s="29" t="s">
        <v>14</v>
      </c>
      <c r="I183" s="45"/>
      <c r="J183" s="29" t="s">
        <v>14</v>
      </c>
      <c r="K183" s="45"/>
      <c r="L183" s="29" t="s">
        <v>14</v>
      </c>
      <c r="M183" s="29"/>
      <c r="N183" s="29" t="s">
        <v>14</v>
      </c>
      <c r="O183" s="45"/>
      <c r="P183" s="29" t="s">
        <v>14</v>
      </c>
      <c r="Q183" s="45"/>
      <c r="R183" s="29" t="s">
        <v>14</v>
      </c>
      <c r="S183" s="45"/>
      <c r="T183" s="29" t="s">
        <v>14</v>
      </c>
      <c r="U183" s="45"/>
      <c r="V183" s="29" t="s">
        <v>14</v>
      </c>
      <c r="W183" s="45"/>
      <c r="X183" s="29" t="s">
        <v>14</v>
      </c>
      <c r="Y183" s="45"/>
      <c r="Z183" s="29" t="s">
        <v>14</v>
      </c>
      <c r="AA183" s="45"/>
      <c r="AB183" s="29" t="s">
        <v>14</v>
      </c>
      <c r="AC183" s="45"/>
      <c r="AD183" s="29" t="s">
        <v>14</v>
      </c>
      <c r="AE183" s="45"/>
      <c r="AF183" s="29" t="s">
        <v>14</v>
      </c>
      <c r="AG183" s="29"/>
      <c r="AH183" s="29" t="s">
        <v>14</v>
      </c>
      <c r="AI183" s="45"/>
      <c r="AJ183" s="29" t="s">
        <v>14</v>
      </c>
      <c r="AK183" s="45"/>
      <c r="AL183" s="29" t="s">
        <v>14</v>
      </c>
      <c r="AM183" s="45"/>
      <c r="AN183" s="29" t="s">
        <v>14</v>
      </c>
      <c r="AO183" s="45"/>
      <c r="AP183" s="29" t="s">
        <v>14</v>
      </c>
      <c r="AQ183" s="29"/>
      <c r="AR183" s="29" t="s">
        <v>14</v>
      </c>
      <c r="AS183" s="45"/>
      <c r="AT183" s="29" t="s">
        <v>14</v>
      </c>
      <c r="AU183" s="45"/>
      <c r="AV183" s="29" t="s">
        <v>14</v>
      </c>
      <c r="AW183" s="45"/>
      <c r="AX183" s="29" t="s">
        <v>14</v>
      </c>
      <c r="AY183" s="45"/>
      <c r="AZ183" s="29" t="s">
        <v>14</v>
      </c>
      <c r="BA183" s="45"/>
      <c r="BB183" s="29">
        <v>310</v>
      </c>
      <c r="BC183" s="45"/>
      <c r="BD183" s="29" t="s">
        <v>14</v>
      </c>
      <c r="BE183" s="46"/>
      <c r="BF183" s="16"/>
      <c r="BG183" s="16"/>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c r="HM183" s="14"/>
      <c r="HN183" s="14"/>
      <c r="HO183" s="14"/>
      <c r="HP183" s="14"/>
      <c r="HQ183" s="14"/>
      <c r="HR183" s="14"/>
      <c r="HS183" s="14"/>
      <c r="HT183" s="14"/>
      <c r="HU183" s="14"/>
      <c r="HV183" s="14"/>
      <c r="HW183" s="14"/>
      <c r="HX183" s="14"/>
      <c r="HY183" s="14"/>
      <c r="HZ183" s="14"/>
      <c r="IA183" s="14"/>
      <c r="IB183" s="14"/>
      <c r="IC183" s="14"/>
    </row>
    <row r="184" spans="1:237" customFormat="1">
      <c r="A184" s="14"/>
      <c r="B184" s="43" t="s">
        <v>59</v>
      </c>
      <c r="C184" s="44">
        <v>2018</v>
      </c>
      <c r="D184" s="29" t="s">
        <v>14</v>
      </c>
      <c r="E184" s="45"/>
      <c r="F184" s="29" t="s">
        <v>14</v>
      </c>
      <c r="G184" s="45"/>
      <c r="H184" s="29" t="s">
        <v>14</v>
      </c>
      <c r="I184" s="45"/>
      <c r="J184" s="29" t="s">
        <v>14</v>
      </c>
      <c r="K184" s="45"/>
      <c r="L184" s="29" t="s">
        <v>14</v>
      </c>
      <c r="M184" s="29"/>
      <c r="N184" s="29" t="s">
        <v>14</v>
      </c>
      <c r="O184" s="45"/>
      <c r="P184" s="29" t="s">
        <v>14</v>
      </c>
      <c r="Q184" s="45"/>
      <c r="R184" s="29" t="s">
        <v>14</v>
      </c>
      <c r="S184" s="45"/>
      <c r="T184" s="29" t="s">
        <v>14</v>
      </c>
      <c r="U184" s="45"/>
      <c r="V184" s="29" t="s">
        <v>14</v>
      </c>
      <c r="W184" s="45"/>
      <c r="X184" s="29" t="s">
        <v>14</v>
      </c>
      <c r="Y184" s="45"/>
      <c r="Z184" s="29" t="s">
        <v>14</v>
      </c>
      <c r="AA184" s="45"/>
      <c r="AB184" s="29" t="s">
        <v>14</v>
      </c>
      <c r="AC184" s="45"/>
      <c r="AD184" s="29" t="s">
        <v>14</v>
      </c>
      <c r="AE184" s="45"/>
      <c r="AF184" s="29" t="s">
        <v>14</v>
      </c>
      <c r="AG184" s="29"/>
      <c r="AH184" s="29" t="s">
        <v>14</v>
      </c>
      <c r="AI184" s="45"/>
      <c r="AJ184" s="29" t="s">
        <v>14</v>
      </c>
      <c r="AK184" s="45"/>
      <c r="AL184" s="29" t="s">
        <v>14</v>
      </c>
      <c r="AM184" s="45"/>
      <c r="AN184" s="29" t="s">
        <v>14</v>
      </c>
      <c r="AO184" s="45"/>
      <c r="AP184" s="29" t="s">
        <v>14</v>
      </c>
      <c r="AQ184" s="29"/>
      <c r="AR184" s="29" t="s">
        <v>14</v>
      </c>
      <c r="AS184" s="45"/>
      <c r="AT184" s="29" t="s">
        <v>14</v>
      </c>
      <c r="AU184" s="45"/>
      <c r="AV184" s="29" t="s">
        <v>14</v>
      </c>
      <c r="AW184" s="45"/>
      <c r="AX184" s="29" t="s">
        <v>15</v>
      </c>
      <c r="AY184" s="45"/>
      <c r="AZ184" s="29" t="s">
        <v>14</v>
      </c>
      <c r="BA184" s="45"/>
      <c r="BB184" s="29" t="s">
        <v>14</v>
      </c>
      <c r="BC184" s="45"/>
      <c r="BD184" s="29" t="s">
        <v>14</v>
      </c>
      <c r="BE184" s="46"/>
      <c r="BF184" s="16"/>
      <c r="BG184" s="16"/>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c r="HM184" s="14"/>
      <c r="HN184" s="14"/>
      <c r="HO184" s="14"/>
      <c r="HP184" s="14"/>
      <c r="HQ184" s="14"/>
      <c r="HR184" s="14"/>
      <c r="HS184" s="14"/>
      <c r="HT184" s="14"/>
      <c r="HU184" s="14"/>
      <c r="HV184" s="14"/>
      <c r="HW184" s="14"/>
      <c r="HX184" s="14"/>
      <c r="HY184" s="14"/>
      <c r="HZ184" s="14"/>
      <c r="IA184" s="14"/>
      <c r="IB184" s="14"/>
      <c r="IC184" s="14"/>
    </row>
    <row r="185" spans="1:237" customFormat="1">
      <c r="A185" s="14"/>
      <c r="B185" s="43"/>
      <c r="C185" s="44">
        <v>2019</v>
      </c>
      <c r="D185" s="29" t="s">
        <v>14</v>
      </c>
      <c r="E185" s="45"/>
      <c r="F185" s="29" t="s">
        <v>14</v>
      </c>
      <c r="G185" s="45"/>
      <c r="H185" s="29" t="s">
        <v>14</v>
      </c>
      <c r="I185" s="45"/>
      <c r="J185" s="29" t="s">
        <v>14</v>
      </c>
      <c r="K185" s="45"/>
      <c r="L185" s="29" t="s">
        <v>14</v>
      </c>
      <c r="M185" s="29"/>
      <c r="N185" s="29" t="s">
        <v>14</v>
      </c>
      <c r="O185" s="45"/>
      <c r="P185" s="29" t="s">
        <v>14</v>
      </c>
      <c r="Q185" s="45"/>
      <c r="R185" s="29" t="s">
        <v>14</v>
      </c>
      <c r="S185" s="45"/>
      <c r="T185" s="29" t="s">
        <v>14</v>
      </c>
      <c r="U185" s="45"/>
      <c r="V185" s="29" t="s">
        <v>14</v>
      </c>
      <c r="W185" s="45"/>
      <c r="X185" s="29" t="s">
        <v>14</v>
      </c>
      <c r="Y185" s="45"/>
      <c r="Z185" s="29" t="s">
        <v>14</v>
      </c>
      <c r="AA185" s="45"/>
      <c r="AB185" s="29" t="s">
        <v>14</v>
      </c>
      <c r="AC185" s="45"/>
      <c r="AD185" s="29" t="s">
        <v>14</v>
      </c>
      <c r="AE185" s="45"/>
      <c r="AF185" s="29" t="s">
        <v>14</v>
      </c>
      <c r="AG185" s="29"/>
      <c r="AH185" s="29" t="s">
        <v>14</v>
      </c>
      <c r="AI185" s="45"/>
      <c r="AJ185" s="29" t="s">
        <v>14</v>
      </c>
      <c r="AK185" s="45"/>
      <c r="AL185" s="29" t="s">
        <v>14</v>
      </c>
      <c r="AM185" s="45"/>
      <c r="AN185" s="29" t="s">
        <v>14</v>
      </c>
      <c r="AO185" s="45"/>
      <c r="AP185" s="29" t="s">
        <v>14</v>
      </c>
      <c r="AQ185" s="29"/>
      <c r="AR185" s="29" t="s">
        <v>14</v>
      </c>
      <c r="AS185" s="45"/>
      <c r="AT185" s="29" t="s">
        <v>14</v>
      </c>
      <c r="AU185" s="45"/>
      <c r="AV185" s="29" t="s">
        <v>14</v>
      </c>
      <c r="AW185" s="45"/>
      <c r="AX185" s="29" t="s">
        <v>15</v>
      </c>
      <c r="AY185" s="45"/>
      <c r="AZ185" s="29" t="s">
        <v>14</v>
      </c>
      <c r="BA185" s="45"/>
      <c r="BB185" s="29" t="s">
        <v>14</v>
      </c>
      <c r="BC185" s="45"/>
      <c r="BD185" s="29" t="s">
        <v>14</v>
      </c>
      <c r="BE185" s="46"/>
      <c r="BF185" s="16"/>
      <c r="BG185" s="16"/>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c r="HM185" s="14"/>
      <c r="HN185" s="14"/>
      <c r="HO185" s="14"/>
      <c r="HP185" s="14"/>
      <c r="HQ185" s="14"/>
      <c r="HR185" s="14"/>
      <c r="HS185" s="14"/>
      <c r="HT185" s="14"/>
      <c r="HU185" s="14"/>
      <c r="HV185" s="14"/>
      <c r="HW185" s="14"/>
      <c r="HX185" s="14"/>
      <c r="HY185" s="14"/>
      <c r="HZ185" s="14"/>
      <c r="IA185" s="14"/>
      <c r="IB185" s="14"/>
      <c r="IC185" s="14"/>
    </row>
    <row r="186" spans="1:237" s="2" customFormat="1">
      <c r="A186" s="14"/>
      <c r="B186" s="43"/>
      <c r="C186" s="48">
        <v>2022</v>
      </c>
      <c r="D186" s="29" t="s">
        <v>14</v>
      </c>
      <c r="E186" s="45"/>
      <c r="F186" s="29" t="s">
        <v>14</v>
      </c>
      <c r="G186" s="45"/>
      <c r="H186" s="29" t="s">
        <v>14</v>
      </c>
      <c r="I186" s="45"/>
      <c r="J186" s="29" t="s">
        <v>14</v>
      </c>
      <c r="K186" s="45"/>
      <c r="L186" s="29" t="s">
        <v>14</v>
      </c>
      <c r="M186" s="29"/>
      <c r="N186" s="29" t="s">
        <v>14</v>
      </c>
      <c r="O186" s="45"/>
      <c r="P186" s="29" t="s">
        <v>14</v>
      </c>
      <c r="Q186" s="45"/>
      <c r="R186" s="29" t="s">
        <v>14</v>
      </c>
      <c r="S186" s="45"/>
      <c r="T186" s="29" t="s">
        <v>14</v>
      </c>
      <c r="U186" s="45"/>
      <c r="V186" s="29" t="s">
        <v>14</v>
      </c>
      <c r="W186" s="45"/>
      <c r="X186" s="29" t="s">
        <v>14</v>
      </c>
      <c r="Y186" s="45"/>
      <c r="Z186" s="29" t="s">
        <v>14</v>
      </c>
      <c r="AA186" s="45"/>
      <c r="AB186" s="29" t="s">
        <v>14</v>
      </c>
      <c r="AC186" s="45"/>
      <c r="AD186" s="29" t="s">
        <v>14</v>
      </c>
      <c r="AE186" s="45"/>
      <c r="AF186" s="29" t="s">
        <v>14</v>
      </c>
      <c r="AG186" s="29"/>
      <c r="AH186" s="29" t="s">
        <v>14</v>
      </c>
      <c r="AI186" s="45"/>
      <c r="AJ186" s="29" t="s">
        <v>14</v>
      </c>
      <c r="AK186" s="45"/>
      <c r="AL186" s="29" t="s">
        <v>14</v>
      </c>
      <c r="AM186" s="45"/>
      <c r="AN186" s="29" t="s">
        <v>14</v>
      </c>
      <c r="AO186" s="45"/>
      <c r="AP186" s="29" t="s">
        <v>14</v>
      </c>
      <c r="AQ186" s="29"/>
      <c r="AR186" s="29" t="s">
        <v>14</v>
      </c>
      <c r="AS186" s="45"/>
      <c r="AT186" s="29" t="s">
        <v>14</v>
      </c>
      <c r="AU186" s="45"/>
      <c r="AV186" s="29" t="s">
        <v>14</v>
      </c>
      <c r="AW186" s="45"/>
      <c r="AX186" s="29">
        <v>2</v>
      </c>
      <c r="AY186" s="45"/>
      <c r="AZ186" s="29" t="s">
        <v>14</v>
      </c>
      <c r="BA186" s="45"/>
      <c r="BB186" s="29" t="s">
        <v>14</v>
      </c>
      <c r="BC186" s="45"/>
      <c r="BD186" s="29" t="s">
        <v>14</v>
      </c>
      <c r="BE186" s="46"/>
      <c r="BF186" s="16"/>
      <c r="BG186" s="16"/>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c r="HM186" s="14"/>
      <c r="HN186" s="14"/>
      <c r="HO186" s="14"/>
      <c r="HP186" s="14"/>
      <c r="HQ186" s="14"/>
      <c r="HR186" s="14"/>
      <c r="HS186" s="14"/>
      <c r="HT186" s="14"/>
      <c r="HU186" s="14"/>
      <c r="HV186" s="14"/>
      <c r="HW186" s="14"/>
      <c r="HX186" s="14"/>
      <c r="HY186" s="14"/>
      <c r="HZ186" s="14"/>
      <c r="IA186" s="14"/>
      <c r="IB186" s="14"/>
      <c r="IC186" s="14"/>
    </row>
    <row r="187" spans="1:237" customFormat="1">
      <c r="A187" s="14"/>
      <c r="B187" s="31" t="s">
        <v>137</v>
      </c>
      <c r="C187" s="32">
        <v>2018</v>
      </c>
      <c r="D187" s="17">
        <f>SUM(D147,D150,D155,D160,D164,D168,D170,D174,D176,D181,D184)</f>
        <v>107417</v>
      </c>
      <c r="E187" s="17"/>
      <c r="F187" s="17">
        <f>SUM(F147,F150,F155,F160,F164,F168,F170,F174,F176,F181,F184)</f>
        <v>0</v>
      </c>
      <c r="G187" s="17"/>
      <c r="H187" s="17">
        <f>SUM(H147,H150,H155,H160,H164,H168,H170,H174,H176,H181,H184)</f>
        <v>0</v>
      </c>
      <c r="I187" s="17"/>
      <c r="J187" s="17">
        <f>SUM(J147,J150,J155,J160,J164,J168,J170,J174,J176,J181,J184)</f>
        <v>0</v>
      </c>
      <c r="K187" s="17"/>
      <c r="L187" s="17">
        <f>SUM(L147,L150,L155,L160,L164,L168,L170,L174,L176,L181,L184)</f>
        <v>0</v>
      </c>
      <c r="M187" s="17"/>
      <c r="N187" s="17">
        <f>SUM(N147,N150,N155,N160,N164,N168,N170,N174,N176,N181,N184)</f>
        <v>0</v>
      </c>
      <c r="O187" s="17"/>
      <c r="P187" s="17">
        <f>SUM(P147,P150,P155,P160,P164,P168,P170,P174,P176,P181,P184)</f>
        <v>0</v>
      </c>
      <c r="Q187" s="17"/>
      <c r="R187" s="17">
        <f>SUM(R147,R150,R155,R160,R164,R168,R170,R174,R176,R181,R184)</f>
        <v>0</v>
      </c>
      <c r="S187" s="17"/>
      <c r="T187" s="17">
        <f>SUM(T147,T150,T155,T160,T164,T168,T170,T174,T176,T181,T184)</f>
        <v>0</v>
      </c>
      <c r="U187" s="17"/>
      <c r="V187" s="17">
        <f>SUM(V147,V150,V155,V160,V164,V168,V170,V174,V176,V181,V184)</f>
        <v>0</v>
      </c>
      <c r="W187" s="17"/>
      <c r="X187" s="17">
        <f>SUM(X147,X150,X155,X160,X164,X168,X170,X174,X176,X181,X184)</f>
        <v>0</v>
      </c>
      <c r="Y187" s="17"/>
      <c r="Z187" s="17">
        <f>SUM(Z147,Z150,Z155,Z160,Z164,Z168,Z170,Z174,Z176,Z181,Z184)</f>
        <v>0</v>
      </c>
      <c r="AA187" s="17"/>
      <c r="AB187" s="17">
        <f>SUM(AB147,AB150,AB155,AB160,AB164,AB168,AB170,AB174,AB176,AB181,AB184)</f>
        <v>0</v>
      </c>
      <c r="AC187" s="17"/>
      <c r="AD187" s="17">
        <f>SUM(AD147,AD150,AD155,AD160,AD164,AD168,AD170,AD174,AD176,AD181,AD184)</f>
        <v>0</v>
      </c>
      <c r="AE187" s="17"/>
      <c r="AF187" s="17">
        <f>SUM(AF147,AF150,AF155,AF160,AF164,AF168,AF170,AF174,AF176,AF181,AF184)</f>
        <v>0</v>
      </c>
      <c r="AG187" s="17"/>
      <c r="AH187" s="17">
        <f>SUM(AH147,AH150,AH155,AH160,AH164,AH168,AH170,AH174,AH176,AH181,AH184)</f>
        <v>0</v>
      </c>
      <c r="AI187" s="17"/>
      <c r="AJ187" s="17">
        <f>SUM(AJ147,AJ150,AJ155,AJ160,AJ164,AJ168,AJ170,AJ174,AJ176,AJ181,AJ184)</f>
        <v>0</v>
      </c>
      <c r="AK187" s="17"/>
      <c r="AL187" s="17">
        <f>SUM(AL147,AL150,AL155,AL160,AL164,AL168,AL170,AL174,AL176,AL181,AL184)</f>
        <v>0</v>
      </c>
      <c r="AM187" s="17"/>
      <c r="AN187" s="17">
        <f>SUM(AN147,AN150,AN155,AN160,AN164,AN168,AN170,AN174,AN176,AN181,AN184)</f>
        <v>0</v>
      </c>
      <c r="AO187" s="17"/>
      <c r="AP187" s="17">
        <f>SUM(AP147,AP150,AP155,AP160,AP164,AP168,AP170,AP174,AP176,AP181,AP184)</f>
        <v>11048</v>
      </c>
      <c r="AQ187" s="17"/>
      <c r="AR187" s="17">
        <f>SUM(AR147,AR150,AR155,AR160,AR164,AR168,AR170,AR174,AR176,AR181,AR184)</f>
        <v>0</v>
      </c>
      <c r="AS187" s="17"/>
      <c r="AT187" s="17">
        <f>SUM(AT147,AT150,AT155,AT160,AT164,AT168,AT170,AT174,AT176,AT181,AT184)</f>
        <v>926</v>
      </c>
      <c r="AU187" s="17"/>
      <c r="AV187" s="17">
        <f>SUM(AV147,AV150,AV155,AV160,AV164,AV168,AV170,AV174,AV176,AV181,AV184)</f>
        <v>0</v>
      </c>
      <c r="AW187" s="17"/>
      <c r="AX187" s="17">
        <f>SUM(AX147,AX150,AX155,AX160,AX164,AX168,AX170,AX174,AX176,AX181,AX184)</f>
        <v>0</v>
      </c>
      <c r="AY187" s="17"/>
      <c r="AZ187" s="17">
        <f>SUM(AZ147,AZ150,AZ155,AZ160,AZ164,AZ168,AZ170,AZ174,AZ176,AZ181,AZ184)</f>
        <v>51</v>
      </c>
      <c r="BA187" s="17"/>
      <c r="BB187" s="17">
        <f>SUM(BB147,BB150,BB155,BB160,BB164,BB168,BB170,BB174,BB176,BB181,BB184)</f>
        <v>0</v>
      </c>
      <c r="BC187" s="17"/>
      <c r="BD187" s="17">
        <f>SUM(BD147,BD150,BD155,BD160,BD164,BD168,BD170,BD174,BD176,BD181,BD184)</f>
        <v>0</v>
      </c>
      <c r="BE187" s="52"/>
      <c r="BF187" s="16"/>
      <c r="BG187" s="16"/>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c r="HM187" s="14"/>
      <c r="HN187" s="14"/>
      <c r="HO187" s="14"/>
      <c r="HP187" s="14"/>
      <c r="HQ187" s="14"/>
      <c r="HR187" s="14"/>
      <c r="HS187" s="14"/>
      <c r="HT187" s="14"/>
      <c r="HU187" s="14"/>
      <c r="HV187" s="14"/>
      <c r="HW187" s="14"/>
      <c r="HX187" s="14"/>
      <c r="HY187" s="14"/>
      <c r="HZ187" s="14"/>
      <c r="IA187" s="14"/>
      <c r="IB187" s="14"/>
      <c r="IC187" s="14"/>
    </row>
    <row r="188" spans="1:237" customFormat="1">
      <c r="A188" s="14"/>
      <c r="B188" s="31" t="s">
        <v>137</v>
      </c>
      <c r="C188" s="32">
        <v>2019</v>
      </c>
      <c r="D188" s="17">
        <f>SUM(D148,D156,D161,D163,D167,D171,D175,D177,D185)</f>
        <v>35794</v>
      </c>
      <c r="E188" s="17"/>
      <c r="F188" s="17">
        <f>SUM(F148,F156,F161,F163,F167,F171,F175,F177,F185)</f>
        <v>0</v>
      </c>
      <c r="G188" s="17"/>
      <c r="H188" s="17">
        <f>SUM(H148,H156,H161,H163,H167,H171,H175,H177,H185)</f>
        <v>0</v>
      </c>
      <c r="I188" s="17"/>
      <c r="J188" s="17">
        <f>SUM(J148,J156,J161,J163,J167,J171,J175,J177,J185)</f>
        <v>0</v>
      </c>
      <c r="K188" s="17"/>
      <c r="L188" s="17">
        <f>SUM(L148,L156,L161,L163,L167,L171,L175,L177,L185)</f>
        <v>80</v>
      </c>
      <c r="M188" s="54"/>
      <c r="N188" s="17">
        <f>SUM(N148,N156,N161,N163,N167,N171,N175,N177,N185)</f>
        <v>0</v>
      </c>
      <c r="O188" s="17"/>
      <c r="P188" s="17">
        <f>SUM(P148,P156,P161,P163,P167,P171,P175,P177,P185)</f>
        <v>0</v>
      </c>
      <c r="Q188" s="17"/>
      <c r="R188" s="17">
        <f>SUM(R148,R156,R161,R163,R167,R171,R175,R177,R185)</f>
        <v>0</v>
      </c>
      <c r="S188" s="17"/>
      <c r="T188" s="17">
        <f>SUM(T148,T156,T161,T163,T167,T171,T175,T177,T185)</f>
        <v>0</v>
      </c>
      <c r="U188" s="17"/>
      <c r="V188" s="17">
        <f>SUM(V148,V156,V161,V163,V167,V171,V175,V177,V185)</f>
        <v>0</v>
      </c>
      <c r="W188" s="17"/>
      <c r="X188" s="17">
        <f>SUM(X148,X156,X161,X163,X167,X171,X175,X177,X185)</f>
        <v>0</v>
      </c>
      <c r="Y188" s="17"/>
      <c r="Z188" s="17">
        <f>SUM(Z148,Z156,Z161,Z163,Z167,Z171,Z175,Z177,Z185)</f>
        <v>0</v>
      </c>
      <c r="AA188" s="17"/>
      <c r="AB188" s="17">
        <f>SUM(AB148,AB156,AB161,AB163,AB167,AB171,AB175,AB177,AB185)</f>
        <v>0</v>
      </c>
      <c r="AC188" s="17"/>
      <c r="AD188" s="17">
        <f>SUM(AD148,AD156,AD161,AD163,AD167,AD171,AD175,AD177,AD185)</f>
        <v>0</v>
      </c>
      <c r="AE188" s="17"/>
      <c r="AF188" s="17">
        <f>SUM(AF148,AF156,AF161,AF163,AF167,AF171,AF175,AF177,AF185)</f>
        <v>0</v>
      </c>
      <c r="AG188" s="17"/>
      <c r="AH188" s="17">
        <f>SUM(AH148,AH156,AH161,AH163,AH167,AH171,AH175,AH177,AH185)</f>
        <v>0</v>
      </c>
      <c r="AI188" s="17"/>
      <c r="AJ188" s="17">
        <f>SUM(AJ148,AJ156,AJ161,AJ163,AJ167,AJ171,AJ175,AJ177,AJ185)</f>
        <v>0</v>
      </c>
      <c r="AK188" s="17"/>
      <c r="AL188" s="17">
        <f>SUM(AL148,AL156,AL161,AL163,AL167,AL171,AL175,AL177,AL185)</f>
        <v>0</v>
      </c>
      <c r="AM188" s="17"/>
      <c r="AN188" s="17">
        <f>SUM(AN148,AN156,AN161,AN163,AN167,AN171,AN175,AN177,AN185)</f>
        <v>0</v>
      </c>
      <c r="AO188" s="17"/>
      <c r="AP188" s="17">
        <f>SUM(AP148,AP156,AP161,AP163,AP167,AP171,AP175,AP177,AP185)</f>
        <v>0</v>
      </c>
      <c r="AQ188" s="17"/>
      <c r="AR188" s="17">
        <f>SUM(AR148,AR156,AR161,AR163,AR167,AR171,AR175,AR177,AR185)</f>
        <v>0</v>
      </c>
      <c r="AS188" s="17"/>
      <c r="AT188" s="17">
        <f>SUM(AT148,AT156,AT161,AT163,AT167,AT171,AT175,AT177,AT185)</f>
        <v>0</v>
      </c>
      <c r="AU188" s="17"/>
      <c r="AV188" s="17">
        <f>SUM(AV148,AV156,AV161,AV163,AV167,AV171,AV175,AV177,AV185)</f>
        <v>0</v>
      </c>
      <c r="AW188" s="17"/>
      <c r="AX188" s="17">
        <f>SUM(AX148,AX156,AX161,AX163,AX167,AX171,AX175,AX177,AX185)</f>
        <v>4850</v>
      </c>
      <c r="AY188" s="17"/>
      <c r="AZ188" s="17">
        <f>SUM(AZ148,AZ156,AZ161,AZ163,AZ167,AZ171,AZ175,AZ177,AZ185)</f>
        <v>0</v>
      </c>
      <c r="BA188" s="17"/>
      <c r="BB188" s="17">
        <f>SUM(BB148,BB156,BB161,BB163,BB167,BB171,BB175,BB177,BB185)</f>
        <v>440</v>
      </c>
      <c r="BC188" s="17"/>
      <c r="BD188" s="17">
        <v>0</v>
      </c>
      <c r="BE188" s="52"/>
      <c r="BF188" s="16"/>
      <c r="BG188" s="16"/>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c r="HM188" s="14"/>
      <c r="HN188" s="14"/>
      <c r="HO188" s="14"/>
      <c r="HP188" s="14"/>
      <c r="HQ188" s="14"/>
      <c r="HR188" s="14"/>
      <c r="HS188" s="14"/>
      <c r="HT188" s="14"/>
      <c r="HU188" s="14"/>
      <c r="HV188" s="14"/>
      <c r="HW188" s="14"/>
      <c r="HX188" s="14"/>
      <c r="HY188" s="14"/>
      <c r="HZ188" s="14"/>
      <c r="IA188" s="14"/>
      <c r="IB188" s="14"/>
      <c r="IC188" s="14"/>
    </row>
    <row r="189" spans="1:237" customFormat="1">
      <c r="A189" s="14"/>
      <c r="B189" s="31" t="s">
        <v>137</v>
      </c>
      <c r="C189" s="32">
        <v>2020</v>
      </c>
      <c r="D189" s="17">
        <f>SUM(D149,D151,D157,D162,D165,D166,D172,D178,D182)</f>
        <v>49860</v>
      </c>
      <c r="E189" s="17"/>
      <c r="F189" s="17">
        <f>SUM(F149,F151,F157,F162,F165,F166,F178,F182)</f>
        <v>0</v>
      </c>
      <c r="G189" s="17"/>
      <c r="H189" s="17">
        <f>SUM(H149,H151,H157,H162,H165,H166,H178,H182)</f>
        <v>0</v>
      </c>
      <c r="I189" s="17"/>
      <c r="J189" s="17">
        <f>SUM(J149,J151,J157,J162,J165,J166,J178,J182)</f>
        <v>0</v>
      </c>
      <c r="K189" s="17"/>
      <c r="L189" s="17">
        <f>SUM(L149,L151,L157,L162,L165,L166,L178,L182)</f>
        <v>7</v>
      </c>
      <c r="M189" s="17"/>
      <c r="N189" s="17">
        <f>SUM(N149,N151,N157,N162,N165,N166,N178,N182)</f>
        <v>0</v>
      </c>
      <c r="O189" s="17"/>
      <c r="P189" s="17">
        <f>SUM(P149,P151,P157,P162,P165,P166,P178,P182)</f>
        <v>1</v>
      </c>
      <c r="Q189" s="17"/>
      <c r="R189" s="17">
        <f>SUM(R149,R151,R157,R162,R165,R166,R178,R182)</f>
        <v>1</v>
      </c>
      <c r="S189" s="17"/>
      <c r="T189" s="17">
        <f>SUM(T149,T151,T157,T162,T165,T166,T178,T182)</f>
        <v>0</v>
      </c>
      <c r="U189" s="17"/>
      <c r="V189" s="17">
        <f>SUM(V149,V151,V157,V162,V165,V166,V178,V182)</f>
        <v>7</v>
      </c>
      <c r="W189" s="17"/>
      <c r="X189" s="17">
        <f>SUM(X149,X151,X157,X162,X165,X166,X178,X182)</f>
        <v>0</v>
      </c>
      <c r="Y189" s="17"/>
      <c r="Z189" s="17">
        <f>SUM(Z149,Z151,Z157,Z162,Z165,Z166,Z178,Z182)</f>
        <v>2</v>
      </c>
      <c r="AA189" s="17"/>
      <c r="AB189" s="17">
        <f>SUM(AB149,AB151,AB157,AB162,AB165,AB166,AB178,AB182)</f>
        <v>0</v>
      </c>
      <c r="AC189" s="17"/>
      <c r="AD189" s="17">
        <f>SUM(AD149,AD151,AD157,AD162,AD165,AD166,AD178,AD182)</f>
        <v>0</v>
      </c>
      <c r="AE189" s="17"/>
      <c r="AF189" s="17">
        <f>SUM(AF149,AF151,AF157,AF162,AF165,AF166,AF178,AF182)</f>
        <v>0</v>
      </c>
      <c r="AG189" s="17"/>
      <c r="AH189" s="17">
        <f>SUM(AH149,AH151,AH157,AH162,AH165,AH166,AH178,AH182)</f>
        <v>0</v>
      </c>
      <c r="AI189" s="17"/>
      <c r="AJ189" s="17">
        <f>SUM(AJ149,AJ151,AJ157,AJ162,AJ165,AJ166,AJ178,AJ182)</f>
        <v>0</v>
      </c>
      <c r="AK189" s="17"/>
      <c r="AL189" s="17">
        <f>SUM(AL149,AL151,AL157,AL162,AL165,AL166,AL178,AL182)</f>
        <v>0</v>
      </c>
      <c r="AM189" s="17"/>
      <c r="AN189" s="17">
        <f>SUM(AN149,AN151,AN157,AN162,AN165,AN166,AN178,AN182)</f>
        <v>0</v>
      </c>
      <c r="AO189" s="17"/>
      <c r="AP189" s="17">
        <f>SUM(AP149,AP151,AP157,AP162,AP165,AP166,AP178,AP182)</f>
        <v>0</v>
      </c>
      <c r="AQ189" s="17"/>
      <c r="AR189" s="17">
        <f>SUM(AR149,AR151,AR157,AR162,AR165,AR166,AR178,AR182)</f>
        <v>0</v>
      </c>
      <c r="AS189" s="17"/>
      <c r="AT189" s="17">
        <f>SUM(AT149,AT151,AT157,AT162,AT165,AT166,AT178,AT182)</f>
        <v>126</v>
      </c>
      <c r="AU189" s="17"/>
      <c r="AV189" s="17">
        <f>SUM(AV149,AV151,AV157,AV162,AV165,AV166,AV178,AV182)</f>
        <v>0</v>
      </c>
      <c r="AW189" s="17"/>
      <c r="AX189" s="17">
        <f>SUM(AX149,AX151,AX157,AX162,AX165,AX166,AX178,AX182)</f>
        <v>0</v>
      </c>
      <c r="AY189" s="17"/>
      <c r="AZ189" s="17">
        <f>SUM(AZ149,AZ151,AZ157,AZ162,AZ165,AZ166,AZ178,AZ182)</f>
        <v>0</v>
      </c>
      <c r="BA189" s="17"/>
      <c r="BB189" s="17">
        <f>SUM(BB149,BB151,BB157,BB162,BB165,BB166,BB178,BB182)</f>
        <v>0</v>
      </c>
      <c r="BC189" s="17"/>
      <c r="BD189" s="17">
        <f>SUM(BD149,BD151,BD157,BD162,BD165,BD166,BD178,BD182)</f>
        <v>400</v>
      </c>
      <c r="BE189" s="52"/>
      <c r="BF189" s="16"/>
      <c r="BG189" s="16"/>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c r="HM189" s="14"/>
      <c r="HN189" s="14"/>
      <c r="HO189" s="14"/>
      <c r="HP189" s="14"/>
      <c r="HQ189" s="14"/>
      <c r="HR189" s="14"/>
      <c r="HS189" s="14"/>
      <c r="HT189" s="14"/>
      <c r="HU189" s="14"/>
      <c r="HV189" s="14"/>
      <c r="HW189" s="14"/>
      <c r="HX189" s="14"/>
      <c r="HY189" s="14"/>
      <c r="HZ189" s="14"/>
      <c r="IA189" s="14"/>
      <c r="IB189" s="14"/>
      <c r="IC189" s="14"/>
    </row>
    <row r="190" spans="1:237" s="5" customFormat="1">
      <c r="A190" s="16"/>
      <c r="B190" s="31" t="s">
        <v>137</v>
      </c>
      <c r="C190" s="32">
        <v>2021</v>
      </c>
      <c r="D190" s="17">
        <f>SUM(D152,D154,D158,D169,D179)</f>
        <v>36253</v>
      </c>
      <c r="E190" s="17"/>
      <c r="F190" s="17">
        <f>SUM(F152,F154,F158,F169,F179)</f>
        <v>0</v>
      </c>
      <c r="G190" s="17"/>
      <c r="H190" s="17">
        <f>SUM(H152,H154,H158,H169,H179)</f>
        <v>0</v>
      </c>
      <c r="I190" s="17"/>
      <c r="J190" s="17">
        <f>SUM(J152,J154,J158,J169,J179)</f>
        <v>0</v>
      </c>
      <c r="K190" s="17"/>
      <c r="L190" s="17">
        <f>SUM(L152,L154,L158,L169,L179)</f>
        <v>2</v>
      </c>
      <c r="M190" s="17"/>
      <c r="N190" s="17">
        <f>SUM(N152,N154,N158,N169,N179)</f>
        <v>0</v>
      </c>
      <c r="O190" s="17"/>
      <c r="P190" s="17">
        <f>SUM(P152,P154,P158,P169,P179)</f>
        <v>0</v>
      </c>
      <c r="Q190" s="17"/>
      <c r="R190" s="17">
        <f>SUM(R152,R154,R158,R169,R179)</f>
        <v>0</v>
      </c>
      <c r="S190" s="17"/>
      <c r="T190" s="17">
        <f>SUM(T152,T154,T158,T169,T179)</f>
        <v>0</v>
      </c>
      <c r="U190" s="17"/>
      <c r="V190" s="17">
        <f>SUM(V152,V154,V158,V169,V179)</f>
        <v>0</v>
      </c>
      <c r="W190" s="17"/>
      <c r="X190" s="17">
        <f>SUM(X152,X154,X158,X169,X179)</f>
        <v>0</v>
      </c>
      <c r="Y190" s="17"/>
      <c r="Z190" s="17">
        <f>SUM(Z152,Z154,Z158,Z169,Z179)</f>
        <v>0</v>
      </c>
      <c r="AA190" s="17"/>
      <c r="AB190" s="17">
        <f>SUM(AB152,AB154,AB158,AB169,AB179)</f>
        <v>0</v>
      </c>
      <c r="AC190" s="17"/>
      <c r="AD190" s="17">
        <f>SUM(AD152,AD154,AD158,AD169,AD179)</f>
        <v>0</v>
      </c>
      <c r="AE190" s="17"/>
      <c r="AF190" s="17">
        <f>SUM(AF152,AF154,AF158,AF169,AF179)</f>
        <v>0</v>
      </c>
      <c r="AG190" s="17"/>
      <c r="AH190" s="17">
        <f>SUM(AH152,AH154,AH158,AH169,AH179)</f>
        <v>0</v>
      </c>
      <c r="AI190" s="17"/>
      <c r="AJ190" s="17">
        <f>SUM(AJ152,AJ154,AJ158,AJ169,AJ179)</f>
        <v>0</v>
      </c>
      <c r="AK190" s="17"/>
      <c r="AL190" s="17">
        <f>SUM(AL152,AL154,AL158,AL169,AL179)</f>
        <v>0</v>
      </c>
      <c r="AM190" s="17"/>
      <c r="AN190" s="17">
        <f>SUM(AN152,AN154,AN158,AN169,AN179)</f>
        <v>0</v>
      </c>
      <c r="AO190" s="17"/>
      <c r="AP190" s="17">
        <f>SUM(AP152,AP154,AP158,AP169,AP179)</f>
        <v>0</v>
      </c>
      <c r="AQ190" s="17"/>
      <c r="AR190" s="17">
        <f>SUM(AR152,AR154,AR158,AR169,AR179)</f>
        <v>0</v>
      </c>
      <c r="AS190" s="17"/>
      <c r="AT190" s="17">
        <f>SUM(AT152,AT154,AT158,AT169,AT179)</f>
        <v>4261</v>
      </c>
      <c r="AU190" s="17"/>
      <c r="AV190" s="17">
        <f>SUM(AV152,AV154,AV158,AV169,AV179)</f>
        <v>0</v>
      </c>
      <c r="AW190" s="17"/>
      <c r="AX190" s="17">
        <f>SUM(AX152,AX154,AX158,AX169,AX179)</f>
        <v>0</v>
      </c>
      <c r="AY190" s="17"/>
      <c r="AZ190" s="17">
        <f>SUM(AZ152,AZ154,AZ158,AZ169,AZ179)</f>
        <v>0</v>
      </c>
      <c r="BA190" s="17"/>
      <c r="BB190" s="17">
        <f>SUM(BB152,BB154,BB158,BB169,BB179)</f>
        <v>0</v>
      </c>
      <c r="BC190" s="17"/>
      <c r="BD190" s="17">
        <f>SUM(BD152,BD154,BD158,BD169,BD179)</f>
        <v>0</v>
      </c>
      <c r="BE190" s="52"/>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c r="EZ190" s="16"/>
      <c r="FA190" s="16"/>
      <c r="FB190" s="16"/>
      <c r="FC190" s="16"/>
      <c r="FD190" s="16"/>
      <c r="FE190" s="16"/>
      <c r="FF190" s="16"/>
      <c r="FG190" s="16"/>
      <c r="FH190" s="16"/>
      <c r="FI190" s="16"/>
      <c r="FJ190" s="16"/>
      <c r="FK190" s="16"/>
      <c r="FL190" s="16"/>
      <c r="FM190" s="16"/>
      <c r="FN190" s="16"/>
      <c r="FO190" s="16"/>
      <c r="FP190" s="16"/>
      <c r="FQ190" s="16"/>
      <c r="FR190" s="16"/>
      <c r="FS190" s="16"/>
      <c r="FT190" s="16"/>
      <c r="FU190" s="16"/>
      <c r="FV190" s="16"/>
      <c r="FW190" s="16"/>
      <c r="FX190" s="16"/>
      <c r="FY190" s="16"/>
      <c r="FZ190" s="16"/>
      <c r="GA190" s="16"/>
      <c r="GB190" s="16"/>
      <c r="GC190" s="16"/>
      <c r="GD190" s="16"/>
      <c r="GE190" s="16"/>
      <c r="GF190" s="16"/>
      <c r="GG190" s="16"/>
      <c r="GH190" s="16"/>
      <c r="GI190" s="16"/>
      <c r="GJ190" s="16"/>
      <c r="GK190" s="16"/>
      <c r="GL190" s="16"/>
      <c r="GM190" s="16"/>
      <c r="GN190" s="16"/>
      <c r="GO190" s="16"/>
      <c r="GP190" s="16"/>
      <c r="GQ190" s="16"/>
      <c r="GR190" s="16"/>
      <c r="GS190" s="16"/>
      <c r="GT190" s="16"/>
      <c r="GU190" s="16"/>
      <c r="GV190" s="16"/>
      <c r="GW190" s="16"/>
      <c r="GX190" s="16"/>
      <c r="GY190" s="16"/>
      <c r="GZ190" s="16"/>
      <c r="HA190" s="16"/>
      <c r="HB190" s="16"/>
      <c r="HC190" s="16"/>
      <c r="HD190" s="16"/>
      <c r="HE190" s="16"/>
      <c r="HF190" s="16"/>
      <c r="HG190" s="16"/>
      <c r="HH190" s="16"/>
      <c r="HI190" s="16"/>
      <c r="HJ190" s="16"/>
      <c r="HK190" s="16"/>
      <c r="HL190" s="16"/>
      <c r="HM190" s="16"/>
      <c r="HN190" s="16"/>
      <c r="HO190" s="16"/>
      <c r="HP190" s="16"/>
      <c r="HQ190" s="16"/>
      <c r="HR190" s="16"/>
      <c r="HS190" s="16"/>
      <c r="HT190" s="16"/>
      <c r="HU190" s="16"/>
      <c r="HV190" s="16"/>
      <c r="HW190" s="16"/>
      <c r="HX190" s="16"/>
      <c r="HY190" s="16"/>
      <c r="HZ190" s="16"/>
      <c r="IA190" s="16"/>
      <c r="IB190" s="16"/>
      <c r="IC190" s="16"/>
    </row>
    <row r="191" spans="1:237" s="11" customFormat="1" ht="13" thickBot="1">
      <c r="A191" s="16"/>
      <c r="B191" s="31" t="s">
        <v>137</v>
      </c>
      <c r="C191" s="55">
        <v>2022</v>
      </c>
      <c r="D191" s="17">
        <f>SUM(D153,D159,D173,D180,D183,D186)</f>
        <v>24481</v>
      </c>
      <c r="E191" s="17"/>
      <c r="F191" s="17">
        <f t="shared" ref="F191:BD191" si="20">SUM(F153,F159,F173,F180,F183,F186)</f>
        <v>0</v>
      </c>
      <c r="G191" s="17"/>
      <c r="H191" s="17">
        <f t="shared" si="20"/>
        <v>0</v>
      </c>
      <c r="I191" s="17"/>
      <c r="J191" s="17">
        <f t="shared" ref="J191" si="21">SUM(J153,J159,J173,J180,J183,J186)</f>
        <v>0</v>
      </c>
      <c r="K191" s="17"/>
      <c r="L191" s="17">
        <f>SUM(L153,L159,L173,L180,L183,L186)</f>
        <v>41</v>
      </c>
      <c r="M191" s="17"/>
      <c r="N191" s="17">
        <f t="shared" si="20"/>
        <v>0</v>
      </c>
      <c r="O191" s="17"/>
      <c r="P191" s="17">
        <f t="shared" si="20"/>
        <v>0</v>
      </c>
      <c r="Q191" s="17"/>
      <c r="R191" s="17">
        <f t="shared" si="20"/>
        <v>0</v>
      </c>
      <c r="S191" s="17"/>
      <c r="T191" s="17">
        <f t="shared" si="20"/>
        <v>0</v>
      </c>
      <c r="U191" s="17"/>
      <c r="V191" s="17">
        <f t="shared" si="20"/>
        <v>0</v>
      </c>
      <c r="W191" s="17"/>
      <c r="X191" s="17">
        <f t="shared" si="20"/>
        <v>0</v>
      </c>
      <c r="Y191" s="17"/>
      <c r="Z191" s="17">
        <f t="shared" si="20"/>
        <v>0</v>
      </c>
      <c r="AA191" s="17"/>
      <c r="AB191" s="17">
        <f t="shared" si="20"/>
        <v>0</v>
      </c>
      <c r="AC191" s="17"/>
      <c r="AD191" s="17">
        <f t="shared" si="20"/>
        <v>0</v>
      </c>
      <c r="AE191" s="17"/>
      <c r="AF191" s="17">
        <f t="shared" si="20"/>
        <v>0</v>
      </c>
      <c r="AG191" s="17"/>
      <c r="AH191" s="17">
        <f t="shared" ref="AH191" si="22">SUM(AH153,AH159,AH173,AH180,AH183,AH186)</f>
        <v>0</v>
      </c>
      <c r="AI191" s="17"/>
      <c r="AJ191" s="17">
        <f t="shared" si="20"/>
        <v>0</v>
      </c>
      <c r="AK191" s="17"/>
      <c r="AL191" s="17">
        <f t="shared" si="20"/>
        <v>0</v>
      </c>
      <c r="AM191" s="17"/>
      <c r="AN191" s="17">
        <f t="shared" si="20"/>
        <v>0</v>
      </c>
      <c r="AO191" s="17"/>
      <c r="AP191" s="17">
        <f t="shared" si="20"/>
        <v>0</v>
      </c>
      <c r="AQ191" s="17"/>
      <c r="AR191" s="17">
        <f t="shared" ref="AR191" si="23">SUM(AR153,AR159,AR173,AR180,AR183,AR186)</f>
        <v>0</v>
      </c>
      <c r="AS191" s="17"/>
      <c r="AT191" s="17">
        <f t="shared" si="20"/>
        <v>0</v>
      </c>
      <c r="AU191" s="17"/>
      <c r="AV191" s="17">
        <f t="shared" si="20"/>
        <v>0</v>
      </c>
      <c r="AW191" s="17"/>
      <c r="AX191" s="17">
        <f t="shared" si="20"/>
        <v>2</v>
      </c>
      <c r="AY191" s="17"/>
      <c r="AZ191" s="17">
        <f t="shared" si="20"/>
        <v>0</v>
      </c>
      <c r="BA191" s="17"/>
      <c r="BB191" s="17">
        <f t="shared" si="20"/>
        <v>310</v>
      </c>
      <c r="BC191" s="17"/>
      <c r="BD191" s="17">
        <f t="shared" si="20"/>
        <v>0</v>
      </c>
      <c r="BE191" s="52"/>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c r="EZ191" s="16"/>
      <c r="FA191" s="16"/>
      <c r="FB191" s="16"/>
      <c r="FC191" s="16"/>
      <c r="FD191" s="16"/>
      <c r="FE191" s="16"/>
      <c r="FF191" s="16"/>
      <c r="FG191" s="16"/>
      <c r="FH191" s="16"/>
      <c r="FI191" s="16"/>
      <c r="FJ191" s="16"/>
      <c r="FK191" s="16"/>
      <c r="FL191" s="16"/>
      <c r="FM191" s="16"/>
      <c r="FN191" s="16"/>
      <c r="FO191" s="16"/>
      <c r="FP191" s="16"/>
      <c r="FQ191" s="16"/>
      <c r="FR191" s="16"/>
      <c r="FS191" s="16"/>
      <c r="FT191" s="16"/>
      <c r="FU191" s="16"/>
      <c r="FV191" s="16"/>
      <c r="FW191" s="16"/>
      <c r="FX191" s="16"/>
      <c r="FY191" s="16"/>
      <c r="FZ191" s="16"/>
      <c r="GA191" s="16"/>
      <c r="GB191" s="16"/>
      <c r="GC191" s="16"/>
      <c r="GD191" s="16"/>
      <c r="GE191" s="16"/>
      <c r="GF191" s="16"/>
      <c r="GG191" s="16"/>
      <c r="GH191" s="16"/>
      <c r="GI191" s="16"/>
      <c r="GJ191" s="16"/>
      <c r="GK191" s="16"/>
      <c r="GL191" s="16"/>
      <c r="GM191" s="16"/>
      <c r="GN191" s="16"/>
      <c r="GO191" s="16"/>
      <c r="GP191" s="16"/>
      <c r="GQ191" s="16"/>
      <c r="GR191" s="16"/>
      <c r="GS191" s="16"/>
      <c r="GT191" s="16"/>
      <c r="GU191" s="16"/>
      <c r="GV191" s="16"/>
      <c r="GW191" s="16"/>
      <c r="GX191" s="16"/>
      <c r="GY191" s="16"/>
      <c r="GZ191" s="16"/>
      <c r="HA191" s="16"/>
      <c r="HB191" s="16"/>
      <c r="HC191" s="16"/>
      <c r="HD191" s="16"/>
      <c r="HE191" s="16"/>
      <c r="HF191" s="16"/>
      <c r="HG191" s="16"/>
      <c r="HH191" s="16"/>
      <c r="HI191" s="16"/>
      <c r="HJ191" s="16"/>
      <c r="HK191" s="16"/>
      <c r="HL191" s="16"/>
      <c r="HM191" s="16"/>
      <c r="HN191" s="16"/>
      <c r="HO191" s="16"/>
      <c r="HP191" s="16"/>
      <c r="HQ191" s="16"/>
      <c r="HR191" s="16"/>
      <c r="HS191" s="16"/>
      <c r="HT191" s="16"/>
      <c r="HU191" s="16"/>
      <c r="HV191" s="16"/>
      <c r="HW191" s="16"/>
      <c r="HX191" s="16"/>
      <c r="HY191" s="16"/>
      <c r="HZ191" s="16"/>
      <c r="IA191" s="16"/>
      <c r="IB191" s="16"/>
      <c r="IC191" s="16"/>
    </row>
    <row r="192" spans="1:237" customFormat="1" ht="23.15" customHeight="1">
      <c r="A192" s="14"/>
      <c r="B192" s="56" t="s">
        <v>90</v>
      </c>
      <c r="C192" s="79"/>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16"/>
      <c r="BF192" s="16"/>
      <c r="BG192" s="16"/>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c r="HM192" s="14"/>
      <c r="HN192" s="14"/>
      <c r="HO192" s="14"/>
      <c r="HP192" s="14"/>
      <c r="HQ192" s="14"/>
      <c r="HR192" s="14"/>
      <c r="HS192" s="14"/>
      <c r="HT192" s="14"/>
      <c r="HU192" s="14"/>
      <c r="HV192" s="14"/>
      <c r="HW192" s="14"/>
      <c r="HX192" s="14"/>
      <c r="HY192" s="14"/>
      <c r="HZ192" s="14"/>
      <c r="IA192" s="14"/>
      <c r="IB192" s="14"/>
      <c r="IC192" s="14"/>
    </row>
    <row r="193" spans="1:237" customFormat="1" ht="42" customHeight="1">
      <c r="A193" s="14"/>
      <c r="B193" s="61" t="s">
        <v>91</v>
      </c>
      <c r="C193" s="89"/>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6"/>
      <c r="BF193" s="16"/>
      <c r="BG193" s="16"/>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c r="HN193" s="14"/>
      <c r="HO193" s="14"/>
      <c r="HP193" s="14"/>
      <c r="HQ193" s="14"/>
      <c r="HR193" s="14"/>
      <c r="HS193" s="14"/>
      <c r="HT193" s="14"/>
      <c r="HU193" s="14"/>
      <c r="HV193" s="14"/>
      <c r="HW193" s="14"/>
      <c r="HX193" s="14"/>
      <c r="HY193" s="14"/>
      <c r="HZ193" s="14"/>
      <c r="IA193" s="14"/>
      <c r="IB193" s="14"/>
      <c r="IC193" s="14"/>
    </row>
    <row r="194" spans="1:237" s="3" customFormat="1">
      <c r="A194" s="25"/>
      <c r="B194" s="90" t="s">
        <v>60</v>
      </c>
      <c r="C194" s="91">
        <v>2018</v>
      </c>
      <c r="D194" s="29">
        <v>1</v>
      </c>
      <c r="E194" s="45"/>
      <c r="F194" s="29" t="s">
        <v>14</v>
      </c>
      <c r="G194" s="45"/>
      <c r="H194" s="29" t="s">
        <v>15</v>
      </c>
      <c r="I194" s="45"/>
      <c r="J194" s="29" t="s">
        <v>14</v>
      </c>
      <c r="K194" s="45"/>
      <c r="L194" s="29" t="s">
        <v>14</v>
      </c>
      <c r="M194" s="50"/>
      <c r="N194" s="29" t="s">
        <v>14</v>
      </c>
      <c r="O194" s="45"/>
      <c r="P194" s="29" t="s">
        <v>14</v>
      </c>
      <c r="Q194" s="45"/>
      <c r="R194" s="29" t="s">
        <v>14</v>
      </c>
      <c r="S194" s="45"/>
      <c r="T194" s="29" t="s">
        <v>14</v>
      </c>
      <c r="U194" s="45"/>
      <c r="V194" s="29" t="s">
        <v>14</v>
      </c>
      <c r="W194" s="45"/>
      <c r="X194" s="29" t="s">
        <v>14</v>
      </c>
      <c r="Y194" s="45"/>
      <c r="Z194" s="29" t="s">
        <v>14</v>
      </c>
      <c r="AA194" s="45"/>
      <c r="AB194" s="29" t="s">
        <v>14</v>
      </c>
      <c r="AC194" s="45"/>
      <c r="AD194" s="29" t="s">
        <v>14</v>
      </c>
      <c r="AE194" s="45"/>
      <c r="AF194" s="29" t="s">
        <v>14</v>
      </c>
      <c r="AG194" s="29"/>
      <c r="AH194" s="29" t="s">
        <v>14</v>
      </c>
      <c r="AI194" s="45"/>
      <c r="AJ194" s="29" t="s">
        <v>14</v>
      </c>
      <c r="AK194" s="45"/>
      <c r="AL194" s="29" t="s">
        <v>14</v>
      </c>
      <c r="AM194" s="45"/>
      <c r="AN194" s="29" t="s">
        <v>14</v>
      </c>
      <c r="AO194" s="45"/>
      <c r="AP194" s="29" t="s">
        <v>14</v>
      </c>
      <c r="AQ194" s="29"/>
      <c r="AR194" s="29" t="s">
        <v>14</v>
      </c>
      <c r="AS194" s="45"/>
      <c r="AT194" s="29" t="s">
        <v>14</v>
      </c>
      <c r="AU194" s="45"/>
      <c r="AV194" s="29" t="s">
        <v>14</v>
      </c>
      <c r="AW194" s="45"/>
      <c r="AX194" s="29">
        <v>1525</v>
      </c>
      <c r="AY194" s="45"/>
      <c r="AZ194" s="29" t="s">
        <v>14</v>
      </c>
      <c r="BA194" s="45"/>
      <c r="BB194" s="29">
        <v>8</v>
      </c>
      <c r="BC194" s="45"/>
      <c r="BD194" s="29" t="s">
        <v>14</v>
      </c>
      <c r="BE194" s="16"/>
      <c r="BF194" s="16"/>
      <c r="BG194" s="16"/>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row>
    <row r="195" spans="1:237" s="3" customFormat="1">
      <c r="A195" s="25"/>
      <c r="B195" s="90" t="s">
        <v>61</v>
      </c>
      <c r="C195" s="91">
        <v>2018</v>
      </c>
      <c r="D195" s="29" t="s">
        <v>14</v>
      </c>
      <c r="E195" s="45"/>
      <c r="F195" s="29" t="s">
        <v>14</v>
      </c>
      <c r="G195" s="45"/>
      <c r="H195" s="29" t="s">
        <v>14</v>
      </c>
      <c r="I195" s="45"/>
      <c r="J195" s="29" t="s">
        <v>14</v>
      </c>
      <c r="K195" s="45"/>
      <c r="L195" s="29" t="s">
        <v>15</v>
      </c>
      <c r="M195" s="50"/>
      <c r="N195" s="29" t="s">
        <v>14</v>
      </c>
      <c r="O195" s="45"/>
      <c r="P195" s="29" t="s">
        <v>14</v>
      </c>
      <c r="Q195" s="45"/>
      <c r="R195" s="29" t="s">
        <v>14</v>
      </c>
      <c r="S195" s="45"/>
      <c r="T195" s="29" t="s">
        <v>14</v>
      </c>
      <c r="U195" s="45"/>
      <c r="V195" s="29" t="s">
        <v>14</v>
      </c>
      <c r="W195" s="45"/>
      <c r="X195" s="29" t="s">
        <v>14</v>
      </c>
      <c r="Y195" s="45"/>
      <c r="Z195" s="29" t="s">
        <v>14</v>
      </c>
      <c r="AA195" s="45"/>
      <c r="AB195" s="29" t="s">
        <v>14</v>
      </c>
      <c r="AC195" s="45"/>
      <c r="AD195" s="29" t="s">
        <v>14</v>
      </c>
      <c r="AE195" s="45"/>
      <c r="AF195" s="29" t="s">
        <v>14</v>
      </c>
      <c r="AG195" s="29"/>
      <c r="AH195" s="29" t="s">
        <v>14</v>
      </c>
      <c r="AI195" s="45"/>
      <c r="AJ195" s="29" t="s">
        <v>14</v>
      </c>
      <c r="AK195" s="45"/>
      <c r="AL195" s="29" t="s">
        <v>14</v>
      </c>
      <c r="AM195" s="45"/>
      <c r="AN195" s="29" t="s">
        <v>14</v>
      </c>
      <c r="AO195" s="45"/>
      <c r="AP195" s="29" t="s">
        <v>14</v>
      </c>
      <c r="AQ195" s="29"/>
      <c r="AR195" s="29" t="s">
        <v>14</v>
      </c>
      <c r="AS195" s="45"/>
      <c r="AT195" s="29" t="s">
        <v>14</v>
      </c>
      <c r="AU195" s="45"/>
      <c r="AV195" s="29" t="s">
        <v>14</v>
      </c>
      <c r="AW195" s="45"/>
      <c r="AX195" s="29" t="s">
        <v>14</v>
      </c>
      <c r="AY195" s="45"/>
      <c r="AZ195" s="29" t="s">
        <v>14</v>
      </c>
      <c r="BA195" s="45"/>
      <c r="BB195" s="29" t="s">
        <v>14</v>
      </c>
      <c r="BC195" s="45"/>
      <c r="BD195" s="29" t="s">
        <v>14</v>
      </c>
      <c r="BE195" s="16"/>
      <c r="BF195" s="16"/>
      <c r="BG195" s="16"/>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row>
    <row r="196" spans="1:237" s="3" customFormat="1">
      <c r="A196" s="25"/>
      <c r="B196" s="90"/>
      <c r="C196" s="91">
        <v>2019</v>
      </c>
      <c r="D196" s="29" t="s">
        <v>14</v>
      </c>
      <c r="E196" s="45"/>
      <c r="F196" s="29" t="s">
        <v>14</v>
      </c>
      <c r="G196" s="45"/>
      <c r="H196" s="29" t="s">
        <v>14</v>
      </c>
      <c r="I196" s="45"/>
      <c r="J196" s="29" t="s">
        <v>14</v>
      </c>
      <c r="K196" s="45"/>
      <c r="L196" s="29" t="s">
        <v>14</v>
      </c>
      <c r="M196" s="50"/>
      <c r="N196" s="29" t="s">
        <v>15</v>
      </c>
      <c r="O196" s="45"/>
      <c r="P196" s="29" t="s">
        <v>14</v>
      </c>
      <c r="Q196" s="45"/>
      <c r="R196" s="29" t="s">
        <v>14</v>
      </c>
      <c r="S196" s="45"/>
      <c r="T196" s="29" t="s">
        <v>14</v>
      </c>
      <c r="U196" s="45"/>
      <c r="V196" s="29" t="s">
        <v>14</v>
      </c>
      <c r="W196" s="45"/>
      <c r="X196" s="29" t="s">
        <v>14</v>
      </c>
      <c r="Y196" s="45"/>
      <c r="Z196" s="29" t="s">
        <v>14</v>
      </c>
      <c r="AA196" s="45"/>
      <c r="AB196" s="29" t="s">
        <v>14</v>
      </c>
      <c r="AC196" s="45"/>
      <c r="AD196" s="29" t="s">
        <v>14</v>
      </c>
      <c r="AE196" s="45"/>
      <c r="AF196" s="29" t="s">
        <v>14</v>
      </c>
      <c r="AG196" s="29"/>
      <c r="AH196" s="29" t="s">
        <v>14</v>
      </c>
      <c r="AI196" s="45"/>
      <c r="AJ196" s="29" t="s">
        <v>14</v>
      </c>
      <c r="AK196" s="45"/>
      <c r="AL196" s="29" t="s">
        <v>14</v>
      </c>
      <c r="AM196" s="45"/>
      <c r="AN196" s="29" t="s">
        <v>14</v>
      </c>
      <c r="AO196" s="45"/>
      <c r="AP196" s="29" t="s">
        <v>14</v>
      </c>
      <c r="AQ196" s="29"/>
      <c r="AR196" s="29" t="s">
        <v>14</v>
      </c>
      <c r="AS196" s="45"/>
      <c r="AT196" s="29" t="s">
        <v>15</v>
      </c>
      <c r="AU196" s="45"/>
      <c r="AV196" s="29" t="s">
        <v>14</v>
      </c>
      <c r="AW196" s="45"/>
      <c r="AX196" s="29" t="s">
        <v>14</v>
      </c>
      <c r="AY196" s="45"/>
      <c r="AZ196" s="29" t="s">
        <v>14</v>
      </c>
      <c r="BA196" s="45"/>
      <c r="BB196" s="29" t="s">
        <v>15</v>
      </c>
      <c r="BC196" s="45"/>
      <c r="BD196" s="29" t="s">
        <v>14</v>
      </c>
      <c r="BE196" s="16"/>
      <c r="BF196" s="16"/>
      <c r="BG196" s="16"/>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row>
    <row r="197" spans="1:237" s="5" customFormat="1">
      <c r="A197" s="16"/>
      <c r="B197" s="90"/>
      <c r="C197" s="91">
        <v>2021</v>
      </c>
      <c r="D197" s="29" t="s">
        <v>14</v>
      </c>
      <c r="E197" s="29"/>
      <c r="F197" s="29" t="s">
        <v>14</v>
      </c>
      <c r="G197" s="29"/>
      <c r="H197" s="29" t="s">
        <v>14</v>
      </c>
      <c r="I197" s="29"/>
      <c r="J197" s="29" t="s">
        <v>14</v>
      </c>
      <c r="K197" s="29"/>
      <c r="L197" s="29" t="s">
        <v>14</v>
      </c>
      <c r="M197" s="51"/>
      <c r="N197" s="29" t="s">
        <v>14</v>
      </c>
      <c r="O197" s="29"/>
      <c r="P197" s="29" t="s">
        <v>14</v>
      </c>
      <c r="Q197" s="29"/>
      <c r="R197" s="29" t="s">
        <v>14</v>
      </c>
      <c r="S197" s="29"/>
      <c r="T197" s="29" t="s">
        <v>14</v>
      </c>
      <c r="U197" s="29"/>
      <c r="V197" s="29" t="s">
        <v>15</v>
      </c>
      <c r="W197" s="29"/>
      <c r="X197" s="29" t="s">
        <v>14</v>
      </c>
      <c r="Y197" s="29"/>
      <c r="Z197" s="29" t="s">
        <v>14</v>
      </c>
      <c r="AA197" s="29"/>
      <c r="AB197" s="29" t="s">
        <v>14</v>
      </c>
      <c r="AC197" s="29"/>
      <c r="AD197" s="29" t="s">
        <v>14</v>
      </c>
      <c r="AE197" s="29"/>
      <c r="AF197" s="29" t="s">
        <v>15</v>
      </c>
      <c r="AG197" s="29"/>
      <c r="AH197" s="29" t="s">
        <v>14</v>
      </c>
      <c r="AI197" s="29"/>
      <c r="AJ197" s="29" t="s">
        <v>14</v>
      </c>
      <c r="AK197" s="29"/>
      <c r="AL197" s="29" t="s">
        <v>14</v>
      </c>
      <c r="AM197" s="29"/>
      <c r="AN197" s="29" t="s">
        <v>14</v>
      </c>
      <c r="AO197" s="29"/>
      <c r="AP197" s="29" t="s">
        <v>14</v>
      </c>
      <c r="AQ197" s="29"/>
      <c r="AR197" s="29" t="s">
        <v>14</v>
      </c>
      <c r="AS197" s="29"/>
      <c r="AT197" s="29" t="s">
        <v>14</v>
      </c>
      <c r="AU197" s="29"/>
      <c r="AV197" s="29" t="s">
        <v>14</v>
      </c>
      <c r="AW197" s="29"/>
      <c r="AX197" s="29" t="s">
        <v>14</v>
      </c>
      <c r="AY197" s="29"/>
      <c r="AZ197" s="29" t="s">
        <v>14</v>
      </c>
      <c r="BA197" s="29"/>
      <c r="BB197" s="29">
        <v>9</v>
      </c>
      <c r="BC197" s="29"/>
      <c r="BD197" s="29" t="s">
        <v>14</v>
      </c>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c r="EZ197" s="16"/>
      <c r="FA197" s="16"/>
      <c r="FB197" s="16"/>
      <c r="FC197" s="16"/>
      <c r="FD197" s="16"/>
      <c r="FE197" s="16"/>
      <c r="FF197" s="16"/>
      <c r="FG197" s="16"/>
      <c r="FH197" s="16"/>
      <c r="FI197" s="16"/>
      <c r="FJ197" s="16"/>
      <c r="FK197" s="16"/>
      <c r="FL197" s="16"/>
      <c r="FM197" s="16"/>
      <c r="FN197" s="16"/>
      <c r="FO197" s="16"/>
      <c r="FP197" s="16"/>
      <c r="FQ197" s="16"/>
      <c r="FR197" s="16"/>
      <c r="FS197" s="16"/>
      <c r="FT197" s="16"/>
      <c r="FU197" s="16"/>
      <c r="FV197" s="16"/>
      <c r="FW197" s="16"/>
      <c r="FX197" s="16"/>
      <c r="FY197" s="16"/>
      <c r="FZ197" s="16"/>
      <c r="GA197" s="16"/>
      <c r="GB197" s="16"/>
      <c r="GC197" s="16"/>
      <c r="GD197" s="16"/>
      <c r="GE197" s="16"/>
      <c r="GF197" s="16"/>
      <c r="GG197" s="16"/>
      <c r="GH197" s="16"/>
      <c r="GI197" s="16"/>
      <c r="GJ197" s="16"/>
      <c r="GK197" s="16"/>
      <c r="GL197" s="16"/>
      <c r="GM197" s="16"/>
      <c r="GN197" s="16"/>
      <c r="GO197" s="16"/>
      <c r="GP197" s="16"/>
      <c r="GQ197" s="16"/>
      <c r="GR197" s="16"/>
      <c r="GS197" s="16"/>
      <c r="GT197" s="16"/>
      <c r="GU197" s="16"/>
      <c r="GV197" s="16"/>
      <c r="GW197" s="16"/>
      <c r="GX197" s="16"/>
      <c r="GY197" s="16"/>
      <c r="GZ197" s="16"/>
      <c r="HA197" s="16"/>
      <c r="HB197" s="16"/>
      <c r="HC197" s="16"/>
      <c r="HD197" s="16"/>
      <c r="HE197" s="16"/>
      <c r="HF197" s="16"/>
      <c r="HG197" s="16"/>
      <c r="HH197" s="16"/>
      <c r="HI197" s="16"/>
      <c r="HJ197" s="16"/>
      <c r="HK197" s="16"/>
      <c r="HL197" s="16"/>
      <c r="HM197" s="16"/>
      <c r="HN197" s="16"/>
      <c r="HO197" s="16"/>
      <c r="HP197" s="16"/>
      <c r="HQ197" s="16"/>
      <c r="HR197" s="16"/>
      <c r="HS197" s="16"/>
      <c r="HT197" s="16"/>
      <c r="HU197" s="16"/>
      <c r="HV197" s="16"/>
      <c r="HW197" s="16"/>
      <c r="HX197" s="16"/>
      <c r="HY197" s="16"/>
      <c r="HZ197" s="16"/>
      <c r="IA197" s="16"/>
      <c r="IB197" s="16"/>
      <c r="IC197" s="16"/>
    </row>
    <row r="198" spans="1:237" s="4" customFormat="1">
      <c r="A198" s="16"/>
      <c r="B198" s="90"/>
      <c r="C198" s="92">
        <v>2022</v>
      </c>
      <c r="D198" s="29" t="s">
        <v>14</v>
      </c>
      <c r="E198" s="29"/>
      <c r="F198" s="29" t="s">
        <v>14</v>
      </c>
      <c r="G198" s="29"/>
      <c r="H198" s="29" t="s">
        <v>14</v>
      </c>
      <c r="I198" s="29"/>
      <c r="J198" s="29" t="s">
        <v>14</v>
      </c>
      <c r="K198" s="29"/>
      <c r="L198" s="29" t="s">
        <v>14</v>
      </c>
      <c r="M198" s="51"/>
      <c r="N198" s="29" t="s">
        <v>14</v>
      </c>
      <c r="O198" s="29"/>
      <c r="P198" s="29" t="s">
        <v>14</v>
      </c>
      <c r="Q198" s="29"/>
      <c r="R198" s="29" t="s">
        <v>14</v>
      </c>
      <c r="S198" s="29"/>
      <c r="T198" s="29" t="s">
        <v>14</v>
      </c>
      <c r="U198" s="29"/>
      <c r="V198" s="29" t="s">
        <v>15</v>
      </c>
      <c r="W198" s="29"/>
      <c r="X198" s="29" t="s">
        <v>14</v>
      </c>
      <c r="Y198" s="29"/>
      <c r="Z198" s="29" t="s">
        <v>14</v>
      </c>
      <c r="AA198" s="29"/>
      <c r="AB198" s="29" t="s">
        <v>14</v>
      </c>
      <c r="AC198" s="29"/>
      <c r="AD198" s="29" t="s">
        <v>14</v>
      </c>
      <c r="AE198" s="29"/>
      <c r="AF198" s="29" t="s">
        <v>14</v>
      </c>
      <c r="AG198" s="29"/>
      <c r="AH198" s="29" t="s">
        <v>14</v>
      </c>
      <c r="AI198" s="29"/>
      <c r="AJ198" s="29" t="s">
        <v>14</v>
      </c>
      <c r="AK198" s="29"/>
      <c r="AL198" s="29" t="s">
        <v>14</v>
      </c>
      <c r="AM198" s="29"/>
      <c r="AN198" s="29" t="s">
        <v>14</v>
      </c>
      <c r="AO198" s="29"/>
      <c r="AP198" s="29" t="s">
        <v>14</v>
      </c>
      <c r="AQ198" s="29"/>
      <c r="AR198" s="29" t="s">
        <v>14</v>
      </c>
      <c r="AS198" s="29"/>
      <c r="AT198" s="29" t="s">
        <v>14</v>
      </c>
      <c r="AU198" s="29"/>
      <c r="AV198" s="29" t="s">
        <v>14</v>
      </c>
      <c r="AW198" s="29"/>
      <c r="AX198" s="29" t="s">
        <v>14</v>
      </c>
      <c r="AY198" s="29"/>
      <c r="AZ198" s="29" t="s">
        <v>14</v>
      </c>
      <c r="BA198" s="29"/>
      <c r="BB198" s="29">
        <v>2</v>
      </c>
      <c r="BC198" s="29"/>
      <c r="BD198" s="29" t="s">
        <v>14</v>
      </c>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c r="EZ198" s="16"/>
      <c r="FA198" s="16"/>
      <c r="FB198" s="16"/>
      <c r="FC198" s="16"/>
      <c r="FD198" s="16"/>
      <c r="FE198" s="16"/>
      <c r="FF198" s="16"/>
      <c r="FG198" s="16"/>
      <c r="FH198" s="16"/>
      <c r="FI198" s="16"/>
      <c r="FJ198" s="16"/>
      <c r="FK198" s="16"/>
      <c r="FL198" s="16"/>
      <c r="FM198" s="16"/>
      <c r="FN198" s="16"/>
      <c r="FO198" s="16"/>
      <c r="FP198" s="16"/>
      <c r="FQ198" s="16"/>
      <c r="FR198" s="16"/>
      <c r="FS198" s="16"/>
      <c r="FT198" s="16"/>
      <c r="FU198" s="16"/>
      <c r="FV198" s="16"/>
      <c r="FW198" s="16"/>
      <c r="FX198" s="16"/>
      <c r="FY198" s="16"/>
      <c r="FZ198" s="16"/>
      <c r="GA198" s="16"/>
      <c r="GB198" s="16"/>
      <c r="GC198" s="16"/>
      <c r="GD198" s="16"/>
      <c r="GE198" s="16"/>
      <c r="GF198" s="16"/>
      <c r="GG198" s="16"/>
      <c r="GH198" s="16"/>
      <c r="GI198" s="16"/>
      <c r="GJ198" s="16"/>
      <c r="GK198" s="16"/>
      <c r="GL198" s="16"/>
      <c r="GM198" s="16"/>
      <c r="GN198" s="16"/>
      <c r="GO198" s="16"/>
      <c r="GP198" s="16"/>
      <c r="GQ198" s="16"/>
      <c r="GR198" s="16"/>
      <c r="GS198" s="16"/>
      <c r="GT198" s="16"/>
      <c r="GU198" s="16"/>
      <c r="GV198" s="16"/>
      <c r="GW198" s="16"/>
      <c r="GX198" s="16"/>
      <c r="GY198" s="16"/>
      <c r="GZ198" s="16"/>
      <c r="HA198" s="16"/>
      <c r="HB198" s="16"/>
      <c r="HC198" s="16"/>
      <c r="HD198" s="16"/>
      <c r="HE198" s="16"/>
      <c r="HF198" s="16"/>
      <c r="HG198" s="16"/>
      <c r="HH198" s="16"/>
      <c r="HI198" s="16"/>
      <c r="HJ198" s="16"/>
      <c r="HK198" s="16"/>
      <c r="HL198" s="16"/>
      <c r="HM198" s="16"/>
      <c r="HN198" s="16"/>
      <c r="HO198" s="16"/>
      <c r="HP198" s="16"/>
      <c r="HQ198" s="16"/>
      <c r="HR198" s="16"/>
      <c r="HS198" s="16"/>
      <c r="HT198" s="16"/>
      <c r="HU198" s="16"/>
      <c r="HV198" s="16"/>
      <c r="HW198" s="16"/>
      <c r="HX198" s="16"/>
      <c r="HY198" s="16"/>
      <c r="HZ198" s="16"/>
      <c r="IA198" s="16"/>
      <c r="IB198" s="16"/>
      <c r="IC198" s="16"/>
    </row>
    <row r="199" spans="1:237" s="4" customFormat="1">
      <c r="A199" s="16"/>
      <c r="B199" s="90" t="s">
        <v>163</v>
      </c>
      <c r="C199" s="93">
        <v>2022</v>
      </c>
      <c r="D199" s="94" t="s">
        <v>15</v>
      </c>
      <c r="E199" s="94"/>
      <c r="F199" s="94" t="s">
        <v>14</v>
      </c>
      <c r="G199" s="94"/>
      <c r="H199" s="94" t="s">
        <v>14</v>
      </c>
      <c r="I199" s="94"/>
      <c r="J199" s="94" t="s">
        <v>14</v>
      </c>
      <c r="K199" s="94"/>
      <c r="L199" s="94" t="s">
        <v>14</v>
      </c>
      <c r="M199" s="94"/>
      <c r="N199" s="94" t="s">
        <v>14</v>
      </c>
      <c r="O199" s="94"/>
      <c r="P199" s="94" t="s">
        <v>14</v>
      </c>
      <c r="Q199" s="94"/>
      <c r="R199" s="94" t="s">
        <v>14</v>
      </c>
      <c r="S199" s="94"/>
      <c r="T199" s="94" t="s">
        <v>14</v>
      </c>
      <c r="U199" s="94"/>
      <c r="V199" s="94" t="s">
        <v>14</v>
      </c>
      <c r="W199" s="94"/>
      <c r="X199" s="94" t="s">
        <v>14</v>
      </c>
      <c r="Y199" s="94"/>
      <c r="Z199" s="94" t="s">
        <v>14</v>
      </c>
      <c r="AA199" s="94"/>
      <c r="AB199" s="94" t="s">
        <v>14</v>
      </c>
      <c r="AC199" s="94"/>
      <c r="AD199" s="94" t="s">
        <v>14</v>
      </c>
      <c r="AE199" s="94"/>
      <c r="AF199" s="94" t="s">
        <v>14</v>
      </c>
      <c r="AG199" s="94"/>
      <c r="AH199" s="94" t="s">
        <v>14</v>
      </c>
      <c r="AI199" s="94"/>
      <c r="AJ199" s="94" t="s">
        <v>14</v>
      </c>
      <c r="AK199" s="94"/>
      <c r="AL199" s="94" t="s">
        <v>14</v>
      </c>
      <c r="AM199" s="94"/>
      <c r="AN199" s="94" t="s">
        <v>14</v>
      </c>
      <c r="AO199" s="94"/>
      <c r="AP199" s="94" t="s">
        <v>14</v>
      </c>
      <c r="AQ199" s="94"/>
      <c r="AR199" s="94" t="s">
        <v>14</v>
      </c>
      <c r="AS199" s="94"/>
      <c r="AT199" s="94" t="s">
        <v>14</v>
      </c>
      <c r="AU199" s="94"/>
      <c r="AV199" s="94" t="s">
        <v>14</v>
      </c>
      <c r="AW199" s="94"/>
      <c r="AX199" s="94" t="s">
        <v>14</v>
      </c>
      <c r="AY199" s="94"/>
      <c r="AZ199" s="94" t="s">
        <v>14</v>
      </c>
      <c r="BA199" s="94"/>
      <c r="BB199" s="94" t="s">
        <v>14</v>
      </c>
      <c r="BC199" s="94"/>
      <c r="BD199" s="94" t="s">
        <v>14</v>
      </c>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c r="EZ199" s="16"/>
      <c r="FA199" s="16"/>
      <c r="FB199" s="16"/>
      <c r="FC199" s="16"/>
      <c r="FD199" s="16"/>
      <c r="FE199" s="16"/>
      <c r="FF199" s="16"/>
      <c r="FG199" s="16"/>
      <c r="FH199" s="16"/>
      <c r="FI199" s="16"/>
      <c r="FJ199" s="16"/>
      <c r="FK199" s="16"/>
      <c r="FL199" s="16"/>
      <c r="FM199" s="16"/>
      <c r="FN199" s="16"/>
      <c r="FO199" s="16"/>
      <c r="FP199" s="16"/>
      <c r="FQ199" s="16"/>
      <c r="FR199" s="16"/>
      <c r="FS199" s="16"/>
      <c r="FT199" s="16"/>
      <c r="FU199" s="16"/>
      <c r="FV199" s="16"/>
      <c r="FW199" s="16"/>
      <c r="FX199" s="16"/>
      <c r="FY199" s="16"/>
      <c r="FZ199" s="16"/>
      <c r="GA199" s="16"/>
      <c r="GB199" s="16"/>
      <c r="GC199" s="16"/>
      <c r="GD199" s="16"/>
      <c r="GE199" s="16"/>
      <c r="GF199" s="16"/>
      <c r="GG199" s="16"/>
      <c r="GH199" s="16"/>
      <c r="GI199" s="16"/>
      <c r="GJ199" s="16"/>
      <c r="GK199" s="16"/>
      <c r="GL199" s="16"/>
      <c r="GM199" s="16"/>
      <c r="GN199" s="16"/>
      <c r="GO199" s="16"/>
      <c r="GP199" s="16"/>
      <c r="GQ199" s="16"/>
      <c r="GR199" s="16"/>
      <c r="GS199" s="16"/>
      <c r="GT199" s="16"/>
      <c r="GU199" s="16"/>
      <c r="GV199" s="16"/>
      <c r="GW199" s="16"/>
      <c r="GX199" s="16"/>
      <c r="GY199" s="16"/>
      <c r="GZ199" s="16"/>
      <c r="HA199" s="16"/>
      <c r="HB199" s="16"/>
      <c r="HC199" s="16"/>
      <c r="HD199" s="16"/>
      <c r="HE199" s="16"/>
      <c r="HF199" s="16"/>
      <c r="HG199" s="16"/>
      <c r="HH199" s="16"/>
      <c r="HI199" s="16"/>
      <c r="HJ199" s="16"/>
      <c r="HK199" s="16"/>
      <c r="HL199" s="16"/>
      <c r="HM199" s="16"/>
      <c r="HN199" s="16"/>
      <c r="HO199" s="16"/>
      <c r="HP199" s="16"/>
      <c r="HQ199" s="16"/>
      <c r="HR199" s="16"/>
      <c r="HS199" s="16"/>
      <c r="HT199" s="16"/>
      <c r="HU199" s="16"/>
      <c r="HV199" s="16"/>
      <c r="HW199" s="16"/>
      <c r="HX199" s="16"/>
      <c r="HY199" s="16"/>
      <c r="HZ199" s="16"/>
      <c r="IA199" s="16"/>
      <c r="IB199" s="16"/>
      <c r="IC199" s="16"/>
    </row>
    <row r="200" spans="1:237" s="3" customFormat="1">
      <c r="A200" s="25"/>
      <c r="B200" s="90" t="s">
        <v>62</v>
      </c>
      <c r="C200" s="91">
        <v>2020</v>
      </c>
      <c r="D200" s="29" t="s">
        <v>14</v>
      </c>
      <c r="E200" s="45"/>
      <c r="F200" s="29" t="s">
        <v>14</v>
      </c>
      <c r="G200" s="45"/>
      <c r="H200" s="29" t="s">
        <v>14</v>
      </c>
      <c r="I200" s="45"/>
      <c r="J200" s="29" t="s">
        <v>14</v>
      </c>
      <c r="K200" s="45"/>
      <c r="L200" s="29" t="s">
        <v>14</v>
      </c>
      <c r="M200" s="95"/>
      <c r="N200" s="29" t="s">
        <v>14</v>
      </c>
      <c r="O200" s="45"/>
      <c r="P200" s="29" t="s">
        <v>14</v>
      </c>
      <c r="Q200" s="45"/>
      <c r="R200" s="29" t="s">
        <v>14</v>
      </c>
      <c r="S200" s="45"/>
      <c r="T200" s="29" t="s">
        <v>14</v>
      </c>
      <c r="U200" s="45"/>
      <c r="V200" s="29" t="s">
        <v>14</v>
      </c>
      <c r="W200" s="45"/>
      <c r="X200" s="29" t="s">
        <v>14</v>
      </c>
      <c r="Y200" s="45"/>
      <c r="Z200" s="29" t="s">
        <v>14</v>
      </c>
      <c r="AA200" s="45"/>
      <c r="AB200" s="29" t="s">
        <v>14</v>
      </c>
      <c r="AC200" s="45"/>
      <c r="AD200" s="29" t="s">
        <v>14</v>
      </c>
      <c r="AE200" s="45"/>
      <c r="AF200" s="29" t="s">
        <v>14</v>
      </c>
      <c r="AG200" s="29"/>
      <c r="AH200" s="29" t="s">
        <v>14</v>
      </c>
      <c r="AI200" s="45"/>
      <c r="AJ200" s="29" t="s">
        <v>14</v>
      </c>
      <c r="AK200" s="45"/>
      <c r="AL200" s="29" t="s">
        <v>14</v>
      </c>
      <c r="AM200" s="45"/>
      <c r="AN200" s="29" t="s">
        <v>14</v>
      </c>
      <c r="AO200" s="45"/>
      <c r="AP200" s="29" t="s">
        <v>14</v>
      </c>
      <c r="AQ200" s="29"/>
      <c r="AR200" s="29" t="s">
        <v>14</v>
      </c>
      <c r="AS200" s="45"/>
      <c r="AT200" s="29" t="s">
        <v>14</v>
      </c>
      <c r="AU200" s="45"/>
      <c r="AV200" s="29" t="s">
        <v>14</v>
      </c>
      <c r="AW200" s="45"/>
      <c r="AX200" s="29" t="s">
        <v>14</v>
      </c>
      <c r="AY200" s="45"/>
      <c r="AZ200" s="29" t="s">
        <v>14</v>
      </c>
      <c r="BA200" s="45"/>
      <c r="BB200" s="29" t="s">
        <v>15</v>
      </c>
      <c r="BC200" s="45"/>
      <c r="BD200" s="29" t="s">
        <v>14</v>
      </c>
      <c r="BE200" s="16"/>
      <c r="BF200" s="16"/>
      <c r="BG200" s="16"/>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row>
    <row r="201" spans="1:237" s="5" customFormat="1">
      <c r="A201" s="16"/>
      <c r="B201" s="90"/>
      <c r="C201" s="91">
        <v>2021</v>
      </c>
      <c r="D201" s="29" t="s">
        <v>14</v>
      </c>
      <c r="E201" s="29"/>
      <c r="F201" s="29" t="s">
        <v>14</v>
      </c>
      <c r="G201" s="29"/>
      <c r="H201" s="29" t="s">
        <v>14</v>
      </c>
      <c r="I201" s="29"/>
      <c r="J201" s="29" t="s">
        <v>14</v>
      </c>
      <c r="K201" s="29"/>
      <c r="L201" s="29" t="s">
        <v>14</v>
      </c>
      <c r="M201" s="50"/>
      <c r="N201" s="29" t="s">
        <v>15</v>
      </c>
      <c r="O201" s="29"/>
      <c r="P201" s="29" t="s">
        <v>14</v>
      </c>
      <c r="Q201" s="29"/>
      <c r="R201" s="29" t="s">
        <v>14</v>
      </c>
      <c r="S201" s="29"/>
      <c r="T201" s="29" t="s">
        <v>14</v>
      </c>
      <c r="U201" s="29"/>
      <c r="V201" s="29" t="s">
        <v>14</v>
      </c>
      <c r="W201" s="29"/>
      <c r="X201" s="29" t="s">
        <v>14</v>
      </c>
      <c r="Y201" s="29"/>
      <c r="Z201" s="29" t="s">
        <v>14</v>
      </c>
      <c r="AA201" s="29"/>
      <c r="AB201" s="29" t="s">
        <v>14</v>
      </c>
      <c r="AC201" s="29"/>
      <c r="AD201" s="29" t="s">
        <v>14</v>
      </c>
      <c r="AE201" s="29"/>
      <c r="AF201" s="29" t="s">
        <v>14</v>
      </c>
      <c r="AG201" s="29"/>
      <c r="AH201" s="29" t="s">
        <v>14</v>
      </c>
      <c r="AI201" s="29"/>
      <c r="AJ201" s="29" t="s">
        <v>14</v>
      </c>
      <c r="AK201" s="29"/>
      <c r="AL201" s="29" t="s">
        <v>14</v>
      </c>
      <c r="AM201" s="29"/>
      <c r="AN201" s="29" t="s">
        <v>14</v>
      </c>
      <c r="AO201" s="29"/>
      <c r="AP201" s="29" t="s">
        <v>14</v>
      </c>
      <c r="AQ201" s="29"/>
      <c r="AR201" s="29" t="s">
        <v>14</v>
      </c>
      <c r="AS201" s="29"/>
      <c r="AT201" s="29" t="s">
        <v>14</v>
      </c>
      <c r="AU201" s="29"/>
      <c r="AV201" s="29" t="s">
        <v>14</v>
      </c>
      <c r="AW201" s="29"/>
      <c r="AX201" s="29" t="s">
        <v>14</v>
      </c>
      <c r="AY201" s="29"/>
      <c r="AZ201" s="29" t="s">
        <v>14</v>
      </c>
      <c r="BA201" s="29"/>
      <c r="BB201" s="29" t="s">
        <v>14</v>
      </c>
      <c r="BC201" s="29"/>
      <c r="BD201" s="29" t="s">
        <v>14</v>
      </c>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c r="EZ201" s="16"/>
      <c r="FA201" s="16"/>
      <c r="FB201" s="16"/>
      <c r="FC201" s="16"/>
      <c r="FD201" s="16"/>
      <c r="FE201" s="16"/>
      <c r="FF201" s="16"/>
      <c r="FG201" s="16"/>
      <c r="FH201" s="16"/>
      <c r="FI201" s="16"/>
      <c r="FJ201" s="16"/>
      <c r="FK201" s="16"/>
      <c r="FL201" s="16"/>
      <c r="FM201" s="16"/>
      <c r="FN201" s="16"/>
      <c r="FO201" s="16"/>
      <c r="FP201" s="16"/>
      <c r="FQ201" s="16"/>
      <c r="FR201" s="16"/>
      <c r="FS201" s="16"/>
      <c r="FT201" s="16"/>
      <c r="FU201" s="16"/>
      <c r="FV201" s="16"/>
      <c r="FW201" s="16"/>
      <c r="FX201" s="16"/>
      <c r="FY201" s="16"/>
      <c r="FZ201" s="16"/>
      <c r="GA201" s="16"/>
      <c r="GB201" s="16"/>
      <c r="GC201" s="16"/>
      <c r="GD201" s="16"/>
      <c r="GE201" s="16"/>
      <c r="GF201" s="16"/>
      <c r="GG201" s="16"/>
      <c r="GH201" s="16"/>
      <c r="GI201" s="16"/>
      <c r="GJ201" s="16"/>
      <c r="GK201" s="16"/>
      <c r="GL201" s="16"/>
      <c r="GM201" s="16"/>
      <c r="GN201" s="16"/>
      <c r="GO201" s="16"/>
      <c r="GP201" s="16"/>
      <c r="GQ201" s="16"/>
      <c r="GR201" s="16"/>
      <c r="GS201" s="16"/>
      <c r="GT201" s="16"/>
      <c r="GU201" s="16"/>
      <c r="GV201" s="16"/>
      <c r="GW201" s="16"/>
      <c r="GX201" s="16"/>
      <c r="GY201" s="16"/>
      <c r="GZ201" s="16"/>
      <c r="HA201" s="16"/>
      <c r="HB201" s="16"/>
      <c r="HC201" s="16"/>
      <c r="HD201" s="16"/>
      <c r="HE201" s="16"/>
      <c r="HF201" s="16"/>
      <c r="HG201" s="16"/>
      <c r="HH201" s="16"/>
      <c r="HI201" s="16"/>
      <c r="HJ201" s="16"/>
      <c r="HK201" s="16"/>
      <c r="HL201" s="16"/>
      <c r="HM201" s="16"/>
      <c r="HN201" s="16"/>
      <c r="HO201" s="16"/>
      <c r="HP201" s="16"/>
      <c r="HQ201" s="16"/>
      <c r="HR201" s="16"/>
      <c r="HS201" s="16"/>
      <c r="HT201" s="16"/>
      <c r="HU201" s="16"/>
      <c r="HV201" s="16"/>
      <c r="HW201" s="16"/>
      <c r="HX201" s="16"/>
      <c r="HY201" s="16"/>
      <c r="HZ201" s="16"/>
      <c r="IA201" s="16"/>
      <c r="IB201" s="16"/>
      <c r="IC201" s="16"/>
    </row>
    <row r="202" spans="1:237" s="4" customFormat="1">
      <c r="A202" s="16"/>
      <c r="B202" s="90"/>
      <c r="C202" s="92">
        <v>2022</v>
      </c>
      <c r="D202" s="29" t="s">
        <v>14</v>
      </c>
      <c r="E202" s="29"/>
      <c r="F202" s="29" t="s">
        <v>14</v>
      </c>
      <c r="G202" s="29"/>
      <c r="H202" s="29" t="s">
        <v>14</v>
      </c>
      <c r="I202" s="29"/>
      <c r="J202" s="29" t="s">
        <v>14</v>
      </c>
      <c r="K202" s="29"/>
      <c r="L202" s="29" t="s">
        <v>14</v>
      </c>
      <c r="M202" s="50"/>
      <c r="N202" s="29" t="s">
        <v>14</v>
      </c>
      <c r="O202" s="29"/>
      <c r="P202" s="29" t="s">
        <v>14</v>
      </c>
      <c r="Q202" s="29"/>
      <c r="R202" s="29" t="s">
        <v>14</v>
      </c>
      <c r="S202" s="29"/>
      <c r="T202" s="29" t="s">
        <v>14</v>
      </c>
      <c r="U202" s="29"/>
      <c r="V202" s="29" t="s">
        <v>14</v>
      </c>
      <c r="W202" s="29"/>
      <c r="X202" s="29" t="s">
        <v>14</v>
      </c>
      <c r="Y202" s="29"/>
      <c r="Z202" s="29" t="s">
        <v>14</v>
      </c>
      <c r="AA202" s="29"/>
      <c r="AB202" s="29" t="s">
        <v>14</v>
      </c>
      <c r="AC202" s="29"/>
      <c r="AD202" s="29" t="s">
        <v>14</v>
      </c>
      <c r="AE202" s="29"/>
      <c r="AF202" s="29" t="s">
        <v>14</v>
      </c>
      <c r="AG202" s="29"/>
      <c r="AH202" s="29" t="s">
        <v>14</v>
      </c>
      <c r="AI202" s="29"/>
      <c r="AJ202" s="29" t="s">
        <v>14</v>
      </c>
      <c r="AK202" s="29"/>
      <c r="AL202" s="29" t="s">
        <v>14</v>
      </c>
      <c r="AM202" s="29"/>
      <c r="AN202" s="29" t="s">
        <v>14</v>
      </c>
      <c r="AO202" s="29"/>
      <c r="AP202" s="29" t="s">
        <v>14</v>
      </c>
      <c r="AQ202" s="29"/>
      <c r="AR202" s="29" t="s">
        <v>14</v>
      </c>
      <c r="AS202" s="29"/>
      <c r="AT202" s="29" t="s">
        <v>14</v>
      </c>
      <c r="AU202" s="29"/>
      <c r="AV202" s="29" t="s">
        <v>14</v>
      </c>
      <c r="AW202" s="29"/>
      <c r="AX202" s="29">
        <v>2</v>
      </c>
      <c r="AY202" s="29"/>
      <c r="AZ202" s="29" t="s">
        <v>14</v>
      </c>
      <c r="BA202" s="29"/>
      <c r="BB202" s="29" t="s">
        <v>14</v>
      </c>
      <c r="BC202" s="29"/>
      <c r="BD202" s="29" t="s">
        <v>14</v>
      </c>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c r="EZ202" s="16"/>
      <c r="FA202" s="16"/>
      <c r="FB202" s="16"/>
      <c r="FC202" s="16"/>
      <c r="FD202" s="16"/>
      <c r="FE202" s="16"/>
      <c r="FF202" s="16"/>
      <c r="FG202" s="16"/>
      <c r="FH202" s="16"/>
      <c r="FI202" s="16"/>
      <c r="FJ202" s="16"/>
      <c r="FK202" s="16"/>
      <c r="FL202" s="16"/>
      <c r="FM202" s="16"/>
      <c r="FN202" s="16"/>
      <c r="FO202" s="16"/>
      <c r="FP202" s="16"/>
      <c r="FQ202" s="16"/>
      <c r="FR202" s="16"/>
      <c r="FS202" s="16"/>
      <c r="FT202" s="16"/>
      <c r="FU202" s="16"/>
      <c r="FV202" s="16"/>
      <c r="FW202" s="16"/>
      <c r="FX202" s="16"/>
      <c r="FY202" s="16"/>
      <c r="FZ202" s="16"/>
      <c r="GA202" s="16"/>
      <c r="GB202" s="16"/>
      <c r="GC202" s="16"/>
      <c r="GD202" s="16"/>
      <c r="GE202" s="16"/>
      <c r="GF202" s="16"/>
      <c r="GG202" s="16"/>
      <c r="GH202" s="16"/>
      <c r="GI202" s="16"/>
      <c r="GJ202" s="16"/>
      <c r="GK202" s="16"/>
      <c r="GL202" s="16"/>
      <c r="GM202" s="16"/>
      <c r="GN202" s="16"/>
      <c r="GO202" s="16"/>
      <c r="GP202" s="16"/>
      <c r="GQ202" s="16"/>
      <c r="GR202" s="16"/>
      <c r="GS202" s="16"/>
      <c r="GT202" s="16"/>
      <c r="GU202" s="16"/>
      <c r="GV202" s="16"/>
      <c r="GW202" s="16"/>
      <c r="GX202" s="16"/>
      <c r="GY202" s="16"/>
      <c r="GZ202" s="16"/>
      <c r="HA202" s="16"/>
      <c r="HB202" s="16"/>
      <c r="HC202" s="16"/>
      <c r="HD202" s="16"/>
      <c r="HE202" s="16"/>
      <c r="HF202" s="16"/>
      <c r="HG202" s="16"/>
      <c r="HH202" s="16"/>
      <c r="HI202" s="16"/>
      <c r="HJ202" s="16"/>
      <c r="HK202" s="16"/>
      <c r="HL202" s="16"/>
      <c r="HM202" s="16"/>
      <c r="HN202" s="16"/>
      <c r="HO202" s="16"/>
      <c r="HP202" s="16"/>
      <c r="HQ202" s="16"/>
      <c r="HR202" s="16"/>
      <c r="HS202" s="16"/>
      <c r="HT202" s="16"/>
      <c r="HU202" s="16"/>
      <c r="HV202" s="16"/>
      <c r="HW202" s="16"/>
      <c r="HX202" s="16"/>
      <c r="HY202" s="16"/>
      <c r="HZ202" s="16"/>
      <c r="IA202" s="16"/>
      <c r="IB202" s="16"/>
      <c r="IC202" s="16"/>
    </row>
    <row r="203" spans="1:237" s="5" customFormat="1">
      <c r="A203" s="16"/>
      <c r="B203" s="90" t="s">
        <v>63</v>
      </c>
      <c r="C203" s="91">
        <v>2018</v>
      </c>
      <c r="D203" s="29" t="s">
        <v>14</v>
      </c>
      <c r="E203" s="45"/>
      <c r="F203" s="29" t="s">
        <v>14</v>
      </c>
      <c r="G203" s="45"/>
      <c r="H203" s="29" t="s">
        <v>14</v>
      </c>
      <c r="I203" s="45"/>
      <c r="J203" s="29" t="s">
        <v>14</v>
      </c>
      <c r="K203" s="45"/>
      <c r="L203" s="29" t="s">
        <v>14</v>
      </c>
      <c r="M203" s="50"/>
      <c r="N203" s="29" t="s">
        <v>14</v>
      </c>
      <c r="O203" s="45"/>
      <c r="P203" s="29" t="s">
        <v>14</v>
      </c>
      <c r="Q203" s="45"/>
      <c r="R203" s="29" t="s">
        <v>14</v>
      </c>
      <c r="S203" s="45"/>
      <c r="T203" s="29" t="s">
        <v>14</v>
      </c>
      <c r="U203" s="45"/>
      <c r="V203" s="29" t="s">
        <v>14</v>
      </c>
      <c r="W203" s="45"/>
      <c r="X203" s="29" t="s">
        <v>14</v>
      </c>
      <c r="Y203" s="45"/>
      <c r="Z203" s="29" t="s">
        <v>14</v>
      </c>
      <c r="AA203" s="45"/>
      <c r="AB203" s="29" t="s">
        <v>14</v>
      </c>
      <c r="AC203" s="45"/>
      <c r="AD203" s="29" t="s">
        <v>14</v>
      </c>
      <c r="AE203" s="45"/>
      <c r="AF203" s="29" t="s">
        <v>14</v>
      </c>
      <c r="AG203" s="29"/>
      <c r="AH203" s="29" t="s">
        <v>14</v>
      </c>
      <c r="AI203" s="45"/>
      <c r="AJ203" s="29" t="s">
        <v>14</v>
      </c>
      <c r="AK203" s="45"/>
      <c r="AL203" s="29" t="s">
        <v>14</v>
      </c>
      <c r="AM203" s="45"/>
      <c r="AN203" s="29" t="s">
        <v>14</v>
      </c>
      <c r="AO203" s="45"/>
      <c r="AP203" s="29" t="s">
        <v>14</v>
      </c>
      <c r="AQ203" s="29"/>
      <c r="AR203" s="29" t="s">
        <v>14</v>
      </c>
      <c r="AS203" s="45"/>
      <c r="AT203" s="29" t="s">
        <v>14</v>
      </c>
      <c r="AU203" s="45"/>
      <c r="AV203" s="29" t="s">
        <v>14</v>
      </c>
      <c r="AW203" s="45"/>
      <c r="AX203" s="29">
        <v>4</v>
      </c>
      <c r="AY203" s="45"/>
      <c r="AZ203" s="29" t="s">
        <v>14</v>
      </c>
      <c r="BA203" s="45"/>
      <c r="BB203" s="29" t="s">
        <v>14</v>
      </c>
      <c r="BC203" s="45"/>
      <c r="BD203" s="29" t="s">
        <v>14</v>
      </c>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c r="EK203" s="16"/>
      <c r="EL203" s="16"/>
      <c r="EM203" s="16"/>
      <c r="EN203" s="16"/>
      <c r="EO203" s="16"/>
      <c r="EP203" s="16"/>
      <c r="EQ203" s="16"/>
      <c r="ER203" s="16"/>
      <c r="ES203" s="16"/>
      <c r="ET203" s="16"/>
      <c r="EU203" s="16"/>
      <c r="EV203" s="16"/>
      <c r="EW203" s="16"/>
      <c r="EX203" s="16"/>
      <c r="EY203" s="16"/>
      <c r="EZ203" s="16"/>
      <c r="FA203" s="16"/>
      <c r="FB203" s="16"/>
      <c r="FC203" s="16"/>
      <c r="FD203" s="16"/>
      <c r="FE203" s="16"/>
      <c r="FF203" s="16"/>
      <c r="FG203" s="16"/>
      <c r="FH203" s="16"/>
      <c r="FI203" s="16"/>
      <c r="FJ203" s="16"/>
      <c r="FK203" s="16"/>
      <c r="FL203" s="16"/>
      <c r="FM203" s="16"/>
      <c r="FN203" s="16"/>
      <c r="FO203" s="16"/>
      <c r="FP203" s="16"/>
      <c r="FQ203" s="16"/>
      <c r="FR203" s="16"/>
      <c r="FS203" s="16"/>
      <c r="FT203" s="16"/>
      <c r="FU203" s="16"/>
      <c r="FV203" s="16"/>
      <c r="FW203" s="16"/>
      <c r="FX203" s="16"/>
      <c r="FY203" s="16"/>
      <c r="FZ203" s="16"/>
      <c r="GA203" s="16"/>
      <c r="GB203" s="16"/>
      <c r="GC203" s="16"/>
      <c r="GD203" s="16"/>
      <c r="GE203" s="16"/>
      <c r="GF203" s="16"/>
      <c r="GG203" s="16"/>
      <c r="GH203" s="16"/>
      <c r="GI203" s="16"/>
      <c r="GJ203" s="16"/>
      <c r="GK203" s="16"/>
      <c r="GL203" s="16"/>
      <c r="GM203" s="16"/>
      <c r="GN203" s="16"/>
      <c r="GO203" s="16"/>
      <c r="GP203" s="16"/>
      <c r="GQ203" s="16"/>
      <c r="GR203" s="16"/>
      <c r="GS203" s="16"/>
      <c r="GT203" s="16"/>
      <c r="GU203" s="16"/>
      <c r="GV203" s="16"/>
      <c r="GW203" s="16"/>
      <c r="GX203" s="16"/>
      <c r="GY203" s="16"/>
      <c r="GZ203" s="16"/>
      <c r="HA203" s="16"/>
      <c r="HB203" s="16"/>
      <c r="HC203" s="16"/>
      <c r="HD203" s="16"/>
      <c r="HE203" s="16"/>
      <c r="HF203" s="16"/>
      <c r="HG203" s="16"/>
      <c r="HH203" s="16"/>
      <c r="HI203" s="16"/>
      <c r="HJ203" s="16"/>
      <c r="HK203" s="16"/>
      <c r="HL203" s="16"/>
      <c r="HM203" s="16"/>
      <c r="HN203" s="16"/>
      <c r="HO203" s="16"/>
      <c r="HP203" s="16"/>
      <c r="HQ203" s="16"/>
      <c r="HR203" s="16"/>
      <c r="HS203" s="16"/>
      <c r="HT203" s="16"/>
      <c r="HU203" s="16"/>
      <c r="HV203" s="16"/>
      <c r="HW203" s="16"/>
      <c r="HX203" s="16"/>
      <c r="HY203" s="16"/>
      <c r="HZ203" s="16"/>
      <c r="IA203" s="16"/>
      <c r="IB203" s="16"/>
      <c r="IC203" s="16"/>
    </row>
    <row r="204" spans="1:237" s="5" customFormat="1">
      <c r="A204" s="16"/>
      <c r="B204" s="90"/>
      <c r="C204" s="91">
        <v>2019</v>
      </c>
      <c r="D204" s="29" t="s">
        <v>14</v>
      </c>
      <c r="E204" s="45"/>
      <c r="F204" s="29" t="s">
        <v>14</v>
      </c>
      <c r="G204" s="45"/>
      <c r="H204" s="29" t="s">
        <v>14</v>
      </c>
      <c r="I204" s="45"/>
      <c r="J204" s="29" t="s">
        <v>14</v>
      </c>
      <c r="K204" s="45"/>
      <c r="L204" s="29">
        <v>3</v>
      </c>
      <c r="M204" s="50"/>
      <c r="N204" s="29" t="s">
        <v>14</v>
      </c>
      <c r="O204" s="71" t="s">
        <v>89</v>
      </c>
      <c r="P204" s="29" t="s">
        <v>14</v>
      </c>
      <c r="Q204" s="45"/>
      <c r="R204" s="29" t="s">
        <v>14</v>
      </c>
      <c r="S204" s="45"/>
      <c r="T204" s="29" t="s">
        <v>14</v>
      </c>
      <c r="U204" s="45"/>
      <c r="V204" s="29" t="s">
        <v>14</v>
      </c>
      <c r="W204" s="45"/>
      <c r="X204" s="29" t="s">
        <v>14</v>
      </c>
      <c r="Y204" s="45"/>
      <c r="Z204" s="29" t="s">
        <v>14</v>
      </c>
      <c r="AA204" s="45"/>
      <c r="AB204" s="29" t="s">
        <v>14</v>
      </c>
      <c r="AC204" s="45"/>
      <c r="AD204" s="29" t="s">
        <v>14</v>
      </c>
      <c r="AE204" s="45"/>
      <c r="AF204" s="29" t="s">
        <v>14</v>
      </c>
      <c r="AG204" s="29"/>
      <c r="AH204" s="29" t="s">
        <v>14</v>
      </c>
      <c r="AI204" s="45"/>
      <c r="AJ204" s="29" t="s">
        <v>14</v>
      </c>
      <c r="AK204" s="45"/>
      <c r="AL204" s="29" t="s">
        <v>14</v>
      </c>
      <c r="AM204" s="45"/>
      <c r="AN204" s="29" t="s">
        <v>14</v>
      </c>
      <c r="AO204" s="45"/>
      <c r="AP204" s="29" t="s">
        <v>14</v>
      </c>
      <c r="AQ204" s="29"/>
      <c r="AR204" s="29" t="s">
        <v>14</v>
      </c>
      <c r="AS204" s="45"/>
      <c r="AT204" s="29">
        <v>1</v>
      </c>
      <c r="AU204" s="45"/>
      <c r="AV204" s="29" t="s">
        <v>14</v>
      </c>
      <c r="AW204" s="45"/>
      <c r="AX204" s="29" t="s">
        <v>14</v>
      </c>
      <c r="AY204" s="45"/>
      <c r="AZ204" s="29" t="s">
        <v>14</v>
      </c>
      <c r="BA204" s="45"/>
      <c r="BB204" s="29" t="s">
        <v>14</v>
      </c>
      <c r="BC204" s="71" t="s">
        <v>89</v>
      </c>
      <c r="BD204" s="29" t="s">
        <v>14</v>
      </c>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c r="EZ204" s="16"/>
      <c r="FA204" s="16"/>
      <c r="FB204" s="16"/>
      <c r="FC204" s="16"/>
      <c r="FD204" s="16"/>
      <c r="FE204" s="16"/>
      <c r="FF204" s="16"/>
      <c r="FG204" s="16"/>
      <c r="FH204" s="16"/>
      <c r="FI204" s="16"/>
      <c r="FJ204" s="16"/>
      <c r="FK204" s="16"/>
      <c r="FL204" s="16"/>
      <c r="FM204" s="16"/>
      <c r="FN204" s="16"/>
      <c r="FO204" s="16"/>
      <c r="FP204" s="16"/>
      <c r="FQ204" s="16"/>
      <c r="FR204" s="16"/>
      <c r="FS204" s="16"/>
      <c r="FT204" s="16"/>
      <c r="FU204" s="16"/>
      <c r="FV204" s="16"/>
      <c r="FW204" s="16"/>
      <c r="FX204" s="16"/>
      <c r="FY204" s="16"/>
      <c r="FZ204" s="16"/>
      <c r="GA204" s="16"/>
      <c r="GB204" s="16"/>
      <c r="GC204" s="16"/>
      <c r="GD204" s="16"/>
      <c r="GE204" s="16"/>
      <c r="GF204" s="16"/>
      <c r="GG204" s="16"/>
      <c r="GH204" s="16"/>
      <c r="GI204" s="16"/>
      <c r="GJ204" s="16"/>
      <c r="GK204" s="16"/>
      <c r="GL204" s="16"/>
      <c r="GM204" s="16"/>
      <c r="GN204" s="16"/>
      <c r="GO204" s="16"/>
      <c r="GP204" s="16"/>
      <c r="GQ204" s="16"/>
      <c r="GR204" s="16"/>
      <c r="GS204" s="16"/>
      <c r="GT204" s="16"/>
      <c r="GU204" s="16"/>
      <c r="GV204" s="16"/>
      <c r="GW204" s="16"/>
      <c r="GX204" s="16"/>
      <c r="GY204" s="16"/>
      <c r="GZ204" s="16"/>
      <c r="HA204" s="16"/>
      <c r="HB204" s="16"/>
      <c r="HC204" s="16"/>
      <c r="HD204" s="16"/>
      <c r="HE204" s="16"/>
      <c r="HF204" s="16"/>
      <c r="HG204" s="16"/>
      <c r="HH204" s="16"/>
      <c r="HI204" s="16"/>
      <c r="HJ204" s="16"/>
      <c r="HK204" s="16"/>
      <c r="HL204" s="16"/>
      <c r="HM204" s="16"/>
      <c r="HN204" s="16"/>
      <c r="HO204" s="16"/>
      <c r="HP204" s="16"/>
      <c r="HQ204" s="16"/>
      <c r="HR204" s="16"/>
      <c r="HS204" s="16"/>
      <c r="HT204" s="16"/>
      <c r="HU204" s="16"/>
      <c r="HV204" s="16"/>
      <c r="HW204" s="16"/>
      <c r="HX204" s="16"/>
      <c r="HY204" s="16"/>
      <c r="HZ204" s="16"/>
      <c r="IA204" s="16"/>
      <c r="IB204" s="16"/>
      <c r="IC204" s="16"/>
    </row>
    <row r="205" spans="1:237" s="5" customFormat="1">
      <c r="A205" s="16"/>
      <c r="B205" s="90"/>
      <c r="C205" s="91">
        <v>2020</v>
      </c>
      <c r="D205" s="29" t="s">
        <v>14</v>
      </c>
      <c r="E205" s="45"/>
      <c r="F205" s="29" t="s">
        <v>14</v>
      </c>
      <c r="G205" s="45"/>
      <c r="H205" s="29" t="s">
        <v>14</v>
      </c>
      <c r="I205" s="45"/>
      <c r="J205" s="29" t="s">
        <v>14</v>
      </c>
      <c r="K205" s="45"/>
      <c r="L205" s="29" t="s">
        <v>14</v>
      </c>
      <c r="M205" s="50"/>
      <c r="N205" s="29" t="s">
        <v>14</v>
      </c>
      <c r="O205" s="45"/>
      <c r="P205" s="29" t="s">
        <v>14</v>
      </c>
      <c r="Q205" s="45"/>
      <c r="R205" s="29" t="s">
        <v>14</v>
      </c>
      <c r="S205" s="45"/>
      <c r="T205" s="29" t="s">
        <v>14</v>
      </c>
      <c r="U205" s="45"/>
      <c r="V205" s="29" t="s">
        <v>14</v>
      </c>
      <c r="W205" s="45"/>
      <c r="X205" s="29" t="s">
        <v>14</v>
      </c>
      <c r="Y205" s="45"/>
      <c r="Z205" s="29" t="s">
        <v>14</v>
      </c>
      <c r="AA205" s="45"/>
      <c r="AB205" s="29" t="s">
        <v>14</v>
      </c>
      <c r="AC205" s="45"/>
      <c r="AD205" s="29" t="s">
        <v>14</v>
      </c>
      <c r="AE205" s="45"/>
      <c r="AF205" s="29" t="s">
        <v>14</v>
      </c>
      <c r="AG205" s="29"/>
      <c r="AH205" s="29" t="s">
        <v>14</v>
      </c>
      <c r="AI205" s="45"/>
      <c r="AJ205" s="29" t="s">
        <v>14</v>
      </c>
      <c r="AK205" s="45"/>
      <c r="AL205" s="29" t="s">
        <v>14</v>
      </c>
      <c r="AM205" s="45"/>
      <c r="AN205" s="29" t="s">
        <v>14</v>
      </c>
      <c r="AO205" s="45"/>
      <c r="AP205" s="29" t="s">
        <v>14</v>
      </c>
      <c r="AQ205" s="29"/>
      <c r="AR205" s="29" t="s">
        <v>14</v>
      </c>
      <c r="AS205" s="45"/>
      <c r="AT205" s="29" t="s">
        <v>15</v>
      </c>
      <c r="AU205" s="45"/>
      <c r="AV205" s="29" t="s">
        <v>14</v>
      </c>
      <c r="AW205" s="45"/>
      <c r="AX205" s="29" t="s">
        <v>14</v>
      </c>
      <c r="AY205" s="45"/>
      <c r="AZ205" s="29" t="s">
        <v>14</v>
      </c>
      <c r="BA205" s="45"/>
      <c r="BB205" s="29" t="s">
        <v>14</v>
      </c>
      <c r="BC205" s="45"/>
      <c r="BD205" s="29" t="s">
        <v>14</v>
      </c>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c r="EK205" s="16"/>
      <c r="EL205" s="16"/>
      <c r="EM205" s="16"/>
      <c r="EN205" s="16"/>
      <c r="EO205" s="16"/>
      <c r="EP205" s="16"/>
      <c r="EQ205" s="16"/>
      <c r="ER205" s="16"/>
      <c r="ES205" s="16"/>
      <c r="ET205" s="16"/>
      <c r="EU205" s="16"/>
      <c r="EV205" s="16"/>
      <c r="EW205" s="16"/>
      <c r="EX205" s="16"/>
      <c r="EY205" s="16"/>
      <c r="EZ205" s="16"/>
      <c r="FA205" s="16"/>
      <c r="FB205" s="16"/>
      <c r="FC205" s="16"/>
      <c r="FD205" s="16"/>
      <c r="FE205" s="16"/>
      <c r="FF205" s="16"/>
      <c r="FG205" s="16"/>
      <c r="FH205" s="16"/>
      <c r="FI205" s="16"/>
      <c r="FJ205" s="16"/>
      <c r="FK205" s="16"/>
      <c r="FL205" s="16"/>
      <c r="FM205" s="16"/>
      <c r="FN205" s="16"/>
      <c r="FO205" s="16"/>
      <c r="FP205" s="16"/>
      <c r="FQ205" s="16"/>
      <c r="FR205" s="16"/>
      <c r="FS205" s="16"/>
      <c r="FT205" s="16"/>
      <c r="FU205" s="16"/>
      <c r="FV205" s="16"/>
      <c r="FW205" s="16"/>
      <c r="FX205" s="16"/>
      <c r="FY205" s="16"/>
      <c r="FZ205" s="16"/>
      <c r="GA205" s="16"/>
      <c r="GB205" s="16"/>
      <c r="GC205" s="16"/>
      <c r="GD205" s="16"/>
      <c r="GE205" s="16"/>
      <c r="GF205" s="16"/>
      <c r="GG205" s="16"/>
      <c r="GH205" s="16"/>
      <c r="GI205" s="16"/>
      <c r="GJ205" s="16"/>
      <c r="GK205" s="16"/>
      <c r="GL205" s="16"/>
      <c r="GM205" s="16"/>
      <c r="GN205" s="16"/>
      <c r="GO205" s="16"/>
      <c r="GP205" s="16"/>
      <c r="GQ205" s="16"/>
      <c r="GR205" s="16"/>
      <c r="GS205" s="16"/>
      <c r="GT205" s="16"/>
      <c r="GU205" s="16"/>
      <c r="GV205" s="16"/>
      <c r="GW205" s="16"/>
      <c r="GX205" s="16"/>
      <c r="GY205" s="16"/>
      <c r="GZ205" s="16"/>
      <c r="HA205" s="16"/>
      <c r="HB205" s="16"/>
      <c r="HC205" s="16"/>
      <c r="HD205" s="16"/>
      <c r="HE205" s="16"/>
      <c r="HF205" s="16"/>
      <c r="HG205" s="16"/>
      <c r="HH205" s="16"/>
      <c r="HI205" s="16"/>
      <c r="HJ205" s="16"/>
      <c r="HK205" s="16"/>
      <c r="HL205" s="16"/>
      <c r="HM205" s="16"/>
      <c r="HN205" s="16"/>
      <c r="HO205" s="16"/>
      <c r="HP205" s="16"/>
      <c r="HQ205" s="16"/>
      <c r="HR205" s="16"/>
      <c r="HS205" s="16"/>
      <c r="HT205" s="16"/>
      <c r="HU205" s="16"/>
      <c r="HV205" s="16"/>
      <c r="HW205" s="16"/>
      <c r="HX205" s="16"/>
      <c r="HY205" s="16"/>
      <c r="HZ205" s="16"/>
      <c r="IA205" s="16"/>
      <c r="IB205" s="16"/>
      <c r="IC205" s="16"/>
    </row>
    <row r="206" spans="1:237" s="4" customFormat="1">
      <c r="A206" s="16"/>
      <c r="B206" s="90"/>
      <c r="C206" s="92">
        <v>2022</v>
      </c>
      <c r="D206" s="29" t="s">
        <v>14</v>
      </c>
      <c r="E206" s="45"/>
      <c r="F206" s="29" t="s">
        <v>14</v>
      </c>
      <c r="G206" s="45"/>
      <c r="H206" s="29" t="s">
        <v>14</v>
      </c>
      <c r="I206" s="45"/>
      <c r="J206" s="29" t="s">
        <v>14</v>
      </c>
      <c r="K206" s="45"/>
      <c r="L206" s="29" t="s">
        <v>14</v>
      </c>
      <c r="M206" s="50"/>
      <c r="N206" s="29" t="s">
        <v>14</v>
      </c>
      <c r="O206" s="45"/>
      <c r="P206" s="29" t="s">
        <v>14</v>
      </c>
      <c r="Q206" s="45"/>
      <c r="R206" s="29" t="s">
        <v>14</v>
      </c>
      <c r="S206" s="45"/>
      <c r="T206" s="29" t="s">
        <v>14</v>
      </c>
      <c r="U206" s="45"/>
      <c r="V206" s="29" t="s">
        <v>14</v>
      </c>
      <c r="W206" s="45"/>
      <c r="X206" s="29" t="s">
        <v>15</v>
      </c>
      <c r="Y206" s="45"/>
      <c r="Z206" s="29" t="s">
        <v>14</v>
      </c>
      <c r="AA206" s="45"/>
      <c r="AB206" s="29" t="s">
        <v>14</v>
      </c>
      <c r="AC206" s="45"/>
      <c r="AD206" s="29" t="s">
        <v>14</v>
      </c>
      <c r="AE206" s="45"/>
      <c r="AF206" s="29" t="s">
        <v>14</v>
      </c>
      <c r="AG206" s="29"/>
      <c r="AH206" s="29" t="s">
        <v>14</v>
      </c>
      <c r="AI206" s="45"/>
      <c r="AJ206" s="29" t="s">
        <v>14</v>
      </c>
      <c r="AK206" s="45"/>
      <c r="AL206" s="29" t="s">
        <v>14</v>
      </c>
      <c r="AM206" s="45"/>
      <c r="AN206" s="29" t="s">
        <v>14</v>
      </c>
      <c r="AO206" s="45"/>
      <c r="AP206" s="29" t="s">
        <v>14</v>
      </c>
      <c r="AQ206" s="29"/>
      <c r="AR206" s="29" t="s">
        <v>14</v>
      </c>
      <c r="AS206" s="45"/>
      <c r="AT206" s="29" t="s">
        <v>15</v>
      </c>
      <c r="AU206" s="45"/>
      <c r="AV206" s="29" t="s">
        <v>14</v>
      </c>
      <c r="AW206" s="45"/>
      <c r="AX206" s="29" t="s">
        <v>14</v>
      </c>
      <c r="AY206" s="45"/>
      <c r="AZ206" s="29" t="s">
        <v>14</v>
      </c>
      <c r="BA206" s="45"/>
      <c r="BB206" s="29" t="s">
        <v>14</v>
      </c>
      <c r="BC206" s="45"/>
      <c r="BD206" s="29" t="s">
        <v>14</v>
      </c>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c r="EK206" s="16"/>
      <c r="EL206" s="16"/>
      <c r="EM206" s="16"/>
      <c r="EN206" s="16"/>
      <c r="EO206" s="16"/>
      <c r="EP206" s="16"/>
      <c r="EQ206" s="16"/>
      <c r="ER206" s="16"/>
      <c r="ES206" s="16"/>
      <c r="ET206" s="16"/>
      <c r="EU206" s="16"/>
      <c r="EV206" s="16"/>
      <c r="EW206" s="16"/>
      <c r="EX206" s="16"/>
      <c r="EY206" s="16"/>
      <c r="EZ206" s="16"/>
      <c r="FA206" s="16"/>
      <c r="FB206" s="16"/>
      <c r="FC206" s="16"/>
      <c r="FD206" s="16"/>
      <c r="FE206" s="16"/>
      <c r="FF206" s="16"/>
      <c r="FG206" s="16"/>
      <c r="FH206" s="16"/>
      <c r="FI206" s="16"/>
      <c r="FJ206" s="16"/>
      <c r="FK206" s="16"/>
      <c r="FL206" s="16"/>
      <c r="FM206" s="16"/>
      <c r="FN206" s="16"/>
      <c r="FO206" s="16"/>
      <c r="FP206" s="16"/>
      <c r="FQ206" s="16"/>
      <c r="FR206" s="16"/>
      <c r="FS206" s="16"/>
      <c r="FT206" s="16"/>
      <c r="FU206" s="16"/>
      <c r="FV206" s="16"/>
      <c r="FW206" s="16"/>
      <c r="FX206" s="16"/>
      <c r="FY206" s="16"/>
      <c r="FZ206" s="16"/>
      <c r="GA206" s="16"/>
      <c r="GB206" s="16"/>
      <c r="GC206" s="16"/>
      <c r="GD206" s="16"/>
      <c r="GE206" s="16"/>
      <c r="GF206" s="16"/>
      <c r="GG206" s="16"/>
      <c r="GH206" s="16"/>
      <c r="GI206" s="16"/>
      <c r="GJ206" s="16"/>
      <c r="GK206" s="16"/>
      <c r="GL206" s="16"/>
      <c r="GM206" s="16"/>
      <c r="GN206" s="16"/>
      <c r="GO206" s="16"/>
      <c r="GP206" s="16"/>
      <c r="GQ206" s="16"/>
      <c r="GR206" s="16"/>
      <c r="GS206" s="16"/>
      <c r="GT206" s="16"/>
      <c r="GU206" s="16"/>
      <c r="GV206" s="16"/>
      <c r="GW206" s="16"/>
      <c r="GX206" s="16"/>
      <c r="GY206" s="16"/>
      <c r="GZ206" s="16"/>
      <c r="HA206" s="16"/>
      <c r="HB206" s="16"/>
      <c r="HC206" s="16"/>
      <c r="HD206" s="16"/>
      <c r="HE206" s="16"/>
      <c r="HF206" s="16"/>
      <c r="HG206" s="16"/>
      <c r="HH206" s="16"/>
      <c r="HI206" s="16"/>
      <c r="HJ206" s="16"/>
      <c r="HK206" s="16"/>
      <c r="HL206" s="16"/>
      <c r="HM206" s="16"/>
      <c r="HN206" s="16"/>
      <c r="HO206" s="16"/>
      <c r="HP206" s="16"/>
      <c r="HQ206" s="16"/>
      <c r="HR206" s="16"/>
      <c r="HS206" s="16"/>
      <c r="HT206" s="16"/>
      <c r="HU206" s="16"/>
      <c r="HV206" s="16"/>
      <c r="HW206" s="16"/>
      <c r="HX206" s="16"/>
      <c r="HY206" s="16"/>
      <c r="HZ206" s="16"/>
      <c r="IA206" s="16"/>
      <c r="IB206" s="16"/>
      <c r="IC206" s="16"/>
    </row>
    <row r="207" spans="1:237" s="5" customFormat="1">
      <c r="A207" s="16"/>
      <c r="B207" s="90" t="s">
        <v>64</v>
      </c>
      <c r="C207" s="91">
        <v>2018</v>
      </c>
      <c r="D207" s="29">
        <v>9</v>
      </c>
      <c r="E207" s="45"/>
      <c r="F207" s="29" t="s">
        <v>14</v>
      </c>
      <c r="G207" s="45"/>
      <c r="H207" s="29" t="s">
        <v>14</v>
      </c>
      <c r="I207" s="45"/>
      <c r="J207" s="29" t="s">
        <v>14</v>
      </c>
      <c r="K207" s="45"/>
      <c r="L207" s="29">
        <v>2</v>
      </c>
      <c r="M207" s="50"/>
      <c r="N207" s="29" t="s">
        <v>14</v>
      </c>
      <c r="O207" s="45"/>
      <c r="P207" s="29" t="s">
        <v>14</v>
      </c>
      <c r="Q207" s="45"/>
      <c r="R207" s="29" t="s">
        <v>14</v>
      </c>
      <c r="S207" s="45"/>
      <c r="T207" s="29" t="s">
        <v>14</v>
      </c>
      <c r="U207" s="45"/>
      <c r="V207" s="29">
        <v>2000</v>
      </c>
      <c r="W207" s="45"/>
      <c r="X207" s="29" t="s">
        <v>14</v>
      </c>
      <c r="Y207" s="45"/>
      <c r="Z207" s="29" t="s">
        <v>14</v>
      </c>
      <c r="AA207" s="45"/>
      <c r="AB207" s="29" t="s">
        <v>14</v>
      </c>
      <c r="AC207" s="45"/>
      <c r="AD207" s="29" t="s">
        <v>14</v>
      </c>
      <c r="AE207" s="45"/>
      <c r="AF207" s="29" t="s">
        <v>14</v>
      </c>
      <c r="AG207" s="29"/>
      <c r="AH207" s="29" t="s">
        <v>14</v>
      </c>
      <c r="AI207" s="45"/>
      <c r="AJ207" s="29" t="s">
        <v>14</v>
      </c>
      <c r="AK207" s="45"/>
      <c r="AL207" s="29" t="s">
        <v>14</v>
      </c>
      <c r="AM207" s="45"/>
      <c r="AN207" s="29" t="s">
        <v>14</v>
      </c>
      <c r="AO207" s="45"/>
      <c r="AP207" s="29" t="s">
        <v>14</v>
      </c>
      <c r="AQ207" s="29"/>
      <c r="AR207" s="29" t="s">
        <v>14</v>
      </c>
      <c r="AS207" s="45"/>
      <c r="AT207" s="29">
        <v>6</v>
      </c>
      <c r="AU207" s="45"/>
      <c r="AV207" s="29" t="s">
        <v>14</v>
      </c>
      <c r="AW207" s="45"/>
      <c r="AX207" s="29" t="s">
        <v>14</v>
      </c>
      <c r="AY207" s="45"/>
      <c r="AZ207" s="29" t="s">
        <v>14</v>
      </c>
      <c r="BA207" s="45"/>
      <c r="BB207" s="29" t="s">
        <v>14</v>
      </c>
      <c r="BC207" s="45"/>
      <c r="BD207" s="29" t="s">
        <v>14</v>
      </c>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DQ207" s="16"/>
      <c r="DR207" s="16"/>
      <c r="DS207" s="16"/>
      <c r="DT207" s="16"/>
      <c r="DU207" s="16"/>
      <c r="DV207" s="16"/>
      <c r="DW207" s="16"/>
      <c r="DX207" s="16"/>
      <c r="DY207" s="16"/>
      <c r="DZ207" s="16"/>
      <c r="EA207" s="16"/>
      <c r="EB207" s="16"/>
      <c r="EC207" s="16"/>
      <c r="ED207" s="16"/>
      <c r="EE207" s="16"/>
      <c r="EF207" s="16"/>
      <c r="EG207" s="16"/>
      <c r="EH207" s="16"/>
      <c r="EI207" s="16"/>
      <c r="EJ207" s="16"/>
      <c r="EK207" s="16"/>
      <c r="EL207" s="16"/>
      <c r="EM207" s="16"/>
      <c r="EN207" s="16"/>
      <c r="EO207" s="16"/>
      <c r="EP207" s="16"/>
      <c r="EQ207" s="16"/>
      <c r="ER207" s="16"/>
      <c r="ES207" s="16"/>
      <c r="ET207" s="16"/>
      <c r="EU207" s="16"/>
      <c r="EV207" s="16"/>
      <c r="EW207" s="16"/>
      <c r="EX207" s="16"/>
      <c r="EY207" s="16"/>
      <c r="EZ207" s="16"/>
      <c r="FA207" s="16"/>
      <c r="FB207" s="16"/>
      <c r="FC207" s="16"/>
      <c r="FD207" s="16"/>
      <c r="FE207" s="16"/>
      <c r="FF207" s="16"/>
      <c r="FG207" s="16"/>
      <c r="FH207" s="16"/>
      <c r="FI207" s="16"/>
      <c r="FJ207" s="16"/>
      <c r="FK207" s="16"/>
      <c r="FL207" s="16"/>
      <c r="FM207" s="16"/>
      <c r="FN207" s="16"/>
      <c r="FO207" s="16"/>
      <c r="FP207" s="16"/>
      <c r="FQ207" s="16"/>
      <c r="FR207" s="16"/>
      <c r="FS207" s="16"/>
      <c r="FT207" s="16"/>
      <c r="FU207" s="16"/>
      <c r="FV207" s="16"/>
      <c r="FW207" s="16"/>
      <c r="FX207" s="16"/>
      <c r="FY207" s="16"/>
      <c r="FZ207" s="16"/>
      <c r="GA207" s="16"/>
      <c r="GB207" s="16"/>
      <c r="GC207" s="16"/>
      <c r="GD207" s="16"/>
      <c r="GE207" s="16"/>
      <c r="GF207" s="16"/>
      <c r="GG207" s="16"/>
      <c r="GH207" s="16"/>
      <c r="GI207" s="16"/>
      <c r="GJ207" s="16"/>
      <c r="GK207" s="16"/>
      <c r="GL207" s="16"/>
      <c r="GM207" s="16"/>
      <c r="GN207" s="16"/>
      <c r="GO207" s="16"/>
      <c r="GP207" s="16"/>
      <c r="GQ207" s="16"/>
      <c r="GR207" s="16"/>
      <c r="GS207" s="16"/>
      <c r="GT207" s="16"/>
      <c r="GU207" s="16"/>
      <c r="GV207" s="16"/>
      <c r="GW207" s="16"/>
      <c r="GX207" s="16"/>
      <c r="GY207" s="16"/>
      <c r="GZ207" s="16"/>
      <c r="HA207" s="16"/>
      <c r="HB207" s="16"/>
      <c r="HC207" s="16"/>
      <c r="HD207" s="16"/>
      <c r="HE207" s="16"/>
      <c r="HF207" s="16"/>
      <c r="HG207" s="16"/>
      <c r="HH207" s="16"/>
      <c r="HI207" s="16"/>
      <c r="HJ207" s="16"/>
      <c r="HK207" s="16"/>
      <c r="HL207" s="16"/>
      <c r="HM207" s="16"/>
      <c r="HN207" s="16"/>
      <c r="HO207" s="16"/>
      <c r="HP207" s="16"/>
      <c r="HQ207" s="16"/>
      <c r="HR207" s="16"/>
      <c r="HS207" s="16"/>
      <c r="HT207" s="16"/>
      <c r="HU207" s="16"/>
      <c r="HV207" s="16"/>
      <c r="HW207" s="16"/>
      <c r="HX207" s="16"/>
      <c r="HY207" s="16"/>
      <c r="HZ207" s="16"/>
      <c r="IA207" s="16"/>
      <c r="IB207" s="16"/>
      <c r="IC207" s="16"/>
    </row>
    <row r="208" spans="1:237" s="5" customFormat="1">
      <c r="A208" s="16"/>
      <c r="B208" s="90"/>
      <c r="C208" s="91">
        <v>2019</v>
      </c>
      <c r="D208" s="29" t="s">
        <v>15</v>
      </c>
      <c r="E208" s="45"/>
      <c r="F208" s="29" t="s">
        <v>14</v>
      </c>
      <c r="G208" s="45"/>
      <c r="H208" s="29" t="s">
        <v>14</v>
      </c>
      <c r="I208" s="45"/>
      <c r="J208" s="29" t="s">
        <v>14</v>
      </c>
      <c r="K208" s="45"/>
      <c r="L208" s="29" t="s">
        <v>14</v>
      </c>
      <c r="M208" s="50"/>
      <c r="N208" s="29" t="s">
        <v>14</v>
      </c>
      <c r="O208" s="45"/>
      <c r="P208" s="29" t="s">
        <v>14</v>
      </c>
      <c r="Q208" s="45"/>
      <c r="R208" s="29" t="s">
        <v>14</v>
      </c>
      <c r="S208" s="45"/>
      <c r="T208" s="29" t="s">
        <v>14</v>
      </c>
      <c r="U208" s="45"/>
      <c r="V208" s="29" t="s">
        <v>14</v>
      </c>
      <c r="W208" s="45"/>
      <c r="X208" s="29" t="s">
        <v>14</v>
      </c>
      <c r="Y208" s="45"/>
      <c r="Z208" s="29" t="s">
        <v>14</v>
      </c>
      <c r="AA208" s="45"/>
      <c r="AB208" s="29" t="s">
        <v>14</v>
      </c>
      <c r="AC208" s="45"/>
      <c r="AD208" s="29" t="s">
        <v>14</v>
      </c>
      <c r="AE208" s="45"/>
      <c r="AF208" s="29" t="s">
        <v>14</v>
      </c>
      <c r="AG208" s="29"/>
      <c r="AH208" s="29" t="s">
        <v>14</v>
      </c>
      <c r="AI208" s="45"/>
      <c r="AJ208" s="29" t="s">
        <v>14</v>
      </c>
      <c r="AK208" s="45"/>
      <c r="AL208" s="29" t="s">
        <v>14</v>
      </c>
      <c r="AM208" s="45"/>
      <c r="AN208" s="29" t="s">
        <v>14</v>
      </c>
      <c r="AO208" s="45"/>
      <c r="AP208" s="29" t="s">
        <v>14</v>
      </c>
      <c r="AQ208" s="29"/>
      <c r="AR208" s="29" t="s">
        <v>14</v>
      </c>
      <c r="AS208" s="45"/>
      <c r="AT208" s="29">
        <v>10</v>
      </c>
      <c r="AU208" s="45"/>
      <c r="AV208" s="29" t="s">
        <v>14</v>
      </c>
      <c r="AW208" s="45"/>
      <c r="AX208" s="29" t="s">
        <v>14</v>
      </c>
      <c r="AY208" s="45"/>
      <c r="AZ208" s="29">
        <v>1</v>
      </c>
      <c r="BA208" s="45"/>
      <c r="BB208" s="29" t="s">
        <v>14</v>
      </c>
      <c r="BC208" s="45"/>
      <c r="BD208" s="29" t="s">
        <v>14</v>
      </c>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DQ208" s="16"/>
      <c r="DR208" s="16"/>
      <c r="DS208" s="16"/>
      <c r="DT208" s="16"/>
      <c r="DU208" s="16"/>
      <c r="DV208" s="16"/>
      <c r="DW208" s="16"/>
      <c r="DX208" s="16"/>
      <c r="DY208" s="16"/>
      <c r="DZ208" s="16"/>
      <c r="EA208" s="16"/>
      <c r="EB208" s="16"/>
      <c r="EC208" s="16"/>
      <c r="ED208" s="16"/>
      <c r="EE208" s="16"/>
      <c r="EF208" s="16"/>
      <c r="EG208" s="16"/>
      <c r="EH208" s="16"/>
      <c r="EI208" s="16"/>
      <c r="EJ208" s="16"/>
      <c r="EK208" s="16"/>
      <c r="EL208" s="16"/>
      <c r="EM208" s="16"/>
      <c r="EN208" s="16"/>
      <c r="EO208" s="16"/>
      <c r="EP208" s="16"/>
      <c r="EQ208" s="16"/>
      <c r="ER208" s="16"/>
      <c r="ES208" s="16"/>
      <c r="ET208" s="16"/>
      <c r="EU208" s="16"/>
      <c r="EV208" s="16"/>
      <c r="EW208" s="16"/>
      <c r="EX208" s="16"/>
      <c r="EY208" s="16"/>
      <c r="EZ208" s="16"/>
      <c r="FA208" s="16"/>
      <c r="FB208" s="16"/>
      <c r="FC208" s="16"/>
      <c r="FD208" s="16"/>
      <c r="FE208" s="16"/>
      <c r="FF208" s="16"/>
      <c r="FG208" s="16"/>
      <c r="FH208" s="16"/>
      <c r="FI208" s="16"/>
      <c r="FJ208" s="16"/>
      <c r="FK208" s="16"/>
      <c r="FL208" s="16"/>
      <c r="FM208" s="16"/>
      <c r="FN208" s="16"/>
      <c r="FO208" s="16"/>
      <c r="FP208" s="16"/>
      <c r="FQ208" s="16"/>
      <c r="FR208" s="16"/>
      <c r="FS208" s="16"/>
      <c r="FT208" s="16"/>
      <c r="FU208" s="16"/>
      <c r="FV208" s="16"/>
      <c r="FW208" s="16"/>
      <c r="FX208" s="16"/>
      <c r="FY208" s="16"/>
      <c r="FZ208" s="16"/>
      <c r="GA208" s="16"/>
      <c r="GB208" s="16"/>
      <c r="GC208" s="16"/>
      <c r="GD208" s="16"/>
      <c r="GE208" s="16"/>
      <c r="GF208" s="16"/>
      <c r="GG208" s="16"/>
      <c r="GH208" s="16"/>
      <c r="GI208" s="16"/>
      <c r="GJ208" s="16"/>
      <c r="GK208" s="16"/>
      <c r="GL208" s="16"/>
      <c r="GM208" s="16"/>
      <c r="GN208" s="16"/>
      <c r="GO208" s="16"/>
      <c r="GP208" s="16"/>
      <c r="GQ208" s="16"/>
      <c r="GR208" s="16"/>
      <c r="GS208" s="16"/>
      <c r="GT208" s="16"/>
      <c r="GU208" s="16"/>
      <c r="GV208" s="16"/>
      <c r="GW208" s="16"/>
      <c r="GX208" s="16"/>
      <c r="GY208" s="16"/>
      <c r="GZ208" s="16"/>
      <c r="HA208" s="16"/>
      <c r="HB208" s="16"/>
      <c r="HC208" s="16"/>
      <c r="HD208" s="16"/>
      <c r="HE208" s="16"/>
      <c r="HF208" s="16"/>
      <c r="HG208" s="16"/>
      <c r="HH208" s="16"/>
      <c r="HI208" s="16"/>
      <c r="HJ208" s="16"/>
      <c r="HK208" s="16"/>
      <c r="HL208" s="16"/>
      <c r="HM208" s="16"/>
      <c r="HN208" s="16"/>
      <c r="HO208" s="16"/>
      <c r="HP208" s="16"/>
      <c r="HQ208" s="16"/>
      <c r="HR208" s="16"/>
      <c r="HS208" s="16"/>
      <c r="HT208" s="16"/>
      <c r="HU208" s="16"/>
      <c r="HV208" s="16"/>
      <c r="HW208" s="16"/>
      <c r="HX208" s="16"/>
      <c r="HY208" s="16"/>
      <c r="HZ208" s="16"/>
      <c r="IA208" s="16"/>
      <c r="IB208" s="16"/>
      <c r="IC208" s="16"/>
    </row>
    <row r="209" spans="1:237" s="5" customFormat="1">
      <c r="A209" s="16"/>
      <c r="B209" s="90"/>
      <c r="C209" s="91">
        <v>2020</v>
      </c>
      <c r="D209" s="29">
        <v>48</v>
      </c>
      <c r="E209" s="45"/>
      <c r="F209" s="29" t="s">
        <v>14</v>
      </c>
      <c r="G209" s="45"/>
      <c r="H209" s="29" t="s">
        <v>14</v>
      </c>
      <c r="I209" s="45"/>
      <c r="J209" s="29" t="s">
        <v>14</v>
      </c>
      <c r="K209" s="45"/>
      <c r="L209" s="29" t="s">
        <v>14</v>
      </c>
      <c r="M209" s="50"/>
      <c r="N209" s="29" t="s">
        <v>14</v>
      </c>
      <c r="O209" s="45"/>
      <c r="P209" s="29" t="s">
        <v>14</v>
      </c>
      <c r="Q209" s="45"/>
      <c r="R209" s="29" t="s">
        <v>14</v>
      </c>
      <c r="S209" s="45"/>
      <c r="T209" s="29" t="s">
        <v>14</v>
      </c>
      <c r="U209" s="45"/>
      <c r="V209" s="29" t="s">
        <v>14</v>
      </c>
      <c r="W209" s="45"/>
      <c r="X209" s="29" t="s">
        <v>14</v>
      </c>
      <c r="Y209" s="45"/>
      <c r="Z209" s="29" t="s">
        <v>14</v>
      </c>
      <c r="AA209" s="45"/>
      <c r="AB209" s="29" t="s">
        <v>14</v>
      </c>
      <c r="AC209" s="45"/>
      <c r="AD209" s="29" t="s">
        <v>14</v>
      </c>
      <c r="AE209" s="45"/>
      <c r="AF209" s="29" t="s">
        <v>14</v>
      </c>
      <c r="AG209" s="29"/>
      <c r="AH209" s="29" t="s">
        <v>14</v>
      </c>
      <c r="AI209" s="45"/>
      <c r="AJ209" s="29" t="s">
        <v>14</v>
      </c>
      <c r="AK209" s="45"/>
      <c r="AL209" s="29" t="s">
        <v>14</v>
      </c>
      <c r="AM209" s="45"/>
      <c r="AN209" s="29" t="s">
        <v>14</v>
      </c>
      <c r="AO209" s="45"/>
      <c r="AP209" s="29" t="s">
        <v>14</v>
      </c>
      <c r="AQ209" s="29"/>
      <c r="AR209" s="29" t="s">
        <v>14</v>
      </c>
      <c r="AS209" s="45"/>
      <c r="AT209" s="29">
        <v>13</v>
      </c>
      <c r="AU209" s="45"/>
      <c r="AV209" s="29" t="s">
        <v>14</v>
      </c>
      <c r="AW209" s="45"/>
      <c r="AX209" s="29" t="s">
        <v>14</v>
      </c>
      <c r="AY209" s="45"/>
      <c r="AZ209" s="29" t="s">
        <v>14</v>
      </c>
      <c r="BA209" s="45"/>
      <c r="BB209" s="29" t="s">
        <v>14</v>
      </c>
      <c r="BC209" s="45"/>
      <c r="BD209" s="29" t="s">
        <v>14</v>
      </c>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c r="EK209" s="16"/>
      <c r="EL209" s="16"/>
      <c r="EM209" s="16"/>
      <c r="EN209" s="16"/>
      <c r="EO209" s="16"/>
      <c r="EP209" s="16"/>
      <c r="EQ209" s="16"/>
      <c r="ER209" s="16"/>
      <c r="ES209" s="16"/>
      <c r="ET209" s="16"/>
      <c r="EU209" s="16"/>
      <c r="EV209" s="16"/>
      <c r="EW209" s="16"/>
      <c r="EX209" s="16"/>
      <c r="EY209" s="16"/>
      <c r="EZ209" s="16"/>
      <c r="FA209" s="16"/>
      <c r="FB209" s="16"/>
      <c r="FC209" s="16"/>
      <c r="FD209" s="16"/>
      <c r="FE209" s="16"/>
      <c r="FF209" s="16"/>
      <c r="FG209" s="16"/>
      <c r="FH209" s="16"/>
      <c r="FI209" s="16"/>
      <c r="FJ209" s="16"/>
      <c r="FK209" s="16"/>
      <c r="FL209" s="16"/>
      <c r="FM209" s="16"/>
      <c r="FN209" s="16"/>
      <c r="FO209" s="16"/>
      <c r="FP209" s="16"/>
      <c r="FQ209" s="16"/>
      <c r="FR209" s="16"/>
      <c r="FS209" s="16"/>
      <c r="FT209" s="16"/>
      <c r="FU209" s="16"/>
      <c r="FV209" s="16"/>
      <c r="FW209" s="16"/>
      <c r="FX209" s="16"/>
      <c r="FY209" s="16"/>
      <c r="FZ209" s="16"/>
      <c r="GA209" s="16"/>
      <c r="GB209" s="16"/>
      <c r="GC209" s="16"/>
      <c r="GD209" s="16"/>
      <c r="GE209" s="16"/>
      <c r="GF209" s="16"/>
      <c r="GG209" s="16"/>
      <c r="GH209" s="16"/>
      <c r="GI209" s="16"/>
      <c r="GJ209" s="16"/>
      <c r="GK209" s="16"/>
      <c r="GL209" s="16"/>
      <c r="GM209" s="16"/>
      <c r="GN209" s="16"/>
      <c r="GO209" s="16"/>
      <c r="GP209" s="16"/>
      <c r="GQ209" s="16"/>
      <c r="GR209" s="16"/>
      <c r="GS209" s="16"/>
      <c r="GT209" s="16"/>
      <c r="GU209" s="16"/>
      <c r="GV209" s="16"/>
      <c r="GW209" s="16"/>
      <c r="GX209" s="16"/>
      <c r="GY209" s="16"/>
      <c r="GZ209" s="16"/>
      <c r="HA209" s="16"/>
      <c r="HB209" s="16"/>
      <c r="HC209" s="16"/>
      <c r="HD209" s="16"/>
      <c r="HE209" s="16"/>
      <c r="HF209" s="16"/>
      <c r="HG209" s="16"/>
      <c r="HH209" s="16"/>
      <c r="HI209" s="16"/>
      <c r="HJ209" s="16"/>
      <c r="HK209" s="16"/>
      <c r="HL209" s="16"/>
      <c r="HM209" s="16"/>
      <c r="HN209" s="16"/>
      <c r="HO209" s="16"/>
      <c r="HP209" s="16"/>
      <c r="HQ209" s="16"/>
      <c r="HR209" s="16"/>
      <c r="HS209" s="16"/>
      <c r="HT209" s="16"/>
      <c r="HU209" s="16"/>
      <c r="HV209" s="16"/>
      <c r="HW209" s="16"/>
      <c r="HX209" s="16"/>
      <c r="HY209" s="16"/>
      <c r="HZ209" s="16"/>
      <c r="IA209" s="16"/>
      <c r="IB209" s="16"/>
      <c r="IC209" s="16"/>
    </row>
    <row r="210" spans="1:237" s="5" customFormat="1">
      <c r="A210" s="16"/>
      <c r="B210" s="90"/>
      <c r="C210" s="91">
        <v>2021</v>
      </c>
      <c r="D210" s="29">
        <v>2</v>
      </c>
      <c r="E210" s="29"/>
      <c r="F210" s="29" t="s">
        <v>14</v>
      </c>
      <c r="G210" s="29"/>
      <c r="H210" s="29" t="s">
        <v>14</v>
      </c>
      <c r="I210" s="29"/>
      <c r="J210" s="29" t="s">
        <v>14</v>
      </c>
      <c r="K210" s="29"/>
      <c r="L210" s="29" t="s">
        <v>14</v>
      </c>
      <c r="M210" s="51"/>
      <c r="N210" s="29" t="s">
        <v>14</v>
      </c>
      <c r="O210" s="29"/>
      <c r="P210" s="29" t="s">
        <v>14</v>
      </c>
      <c r="Q210" s="29"/>
      <c r="R210" s="29" t="s">
        <v>14</v>
      </c>
      <c r="S210" s="29"/>
      <c r="T210" s="29" t="s">
        <v>14</v>
      </c>
      <c r="U210" s="29"/>
      <c r="V210" s="29" t="s">
        <v>14</v>
      </c>
      <c r="W210" s="29"/>
      <c r="X210" s="29" t="s">
        <v>14</v>
      </c>
      <c r="Y210" s="29"/>
      <c r="Z210" s="29" t="s">
        <v>14</v>
      </c>
      <c r="AA210" s="29"/>
      <c r="AB210" s="29" t="s">
        <v>14</v>
      </c>
      <c r="AC210" s="29"/>
      <c r="AD210" s="29" t="s">
        <v>14</v>
      </c>
      <c r="AE210" s="29"/>
      <c r="AF210" s="29" t="s">
        <v>14</v>
      </c>
      <c r="AG210" s="29"/>
      <c r="AH210" s="29" t="s">
        <v>14</v>
      </c>
      <c r="AI210" s="29"/>
      <c r="AJ210" s="29" t="s">
        <v>14</v>
      </c>
      <c r="AK210" s="29"/>
      <c r="AL210" s="29" t="s">
        <v>14</v>
      </c>
      <c r="AM210" s="29"/>
      <c r="AN210" s="29" t="s">
        <v>14</v>
      </c>
      <c r="AO210" s="29"/>
      <c r="AP210" s="29" t="s">
        <v>14</v>
      </c>
      <c r="AQ210" s="29"/>
      <c r="AR210" s="29" t="s">
        <v>14</v>
      </c>
      <c r="AS210" s="29"/>
      <c r="AT210" s="29">
        <v>7</v>
      </c>
      <c r="AU210" s="29"/>
      <c r="AV210" s="29" t="s">
        <v>14</v>
      </c>
      <c r="AW210" s="29"/>
      <c r="AX210" s="29" t="s">
        <v>14</v>
      </c>
      <c r="AY210" s="29"/>
      <c r="AZ210" s="29">
        <v>1</v>
      </c>
      <c r="BA210" s="29"/>
      <c r="BB210" s="29" t="s">
        <v>14</v>
      </c>
      <c r="BC210" s="29"/>
      <c r="BD210" s="29" t="s">
        <v>14</v>
      </c>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c r="EK210" s="16"/>
      <c r="EL210" s="16"/>
      <c r="EM210" s="16"/>
      <c r="EN210" s="16"/>
      <c r="EO210" s="16"/>
      <c r="EP210" s="16"/>
      <c r="EQ210" s="16"/>
      <c r="ER210" s="16"/>
      <c r="ES210" s="16"/>
      <c r="ET210" s="16"/>
      <c r="EU210" s="16"/>
      <c r="EV210" s="16"/>
      <c r="EW210" s="16"/>
      <c r="EX210" s="16"/>
      <c r="EY210" s="16"/>
      <c r="EZ210" s="16"/>
      <c r="FA210" s="16"/>
      <c r="FB210" s="16"/>
      <c r="FC210" s="16"/>
      <c r="FD210" s="16"/>
      <c r="FE210" s="16"/>
      <c r="FF210" s="16"/>
      <c r="FG210" s="16"/>
      <c r="FH210" s="16"/>
      <c r="FI210" s="16"/>
      <c r="FJ210" s="16"/>
      <c r="FK210" s="16"/>
      <c r="FL210" s="16"/>
      <c r="FM210" s="16"/>
      <c r="FN210" s="16"/>
      <c r="FO210" s="16"/>
      <c r="FP210" s="16"/>
      <c r="FQ210" s="16"/>
      <c r="FR210" s="16"/>
      <c r="FS210" s="16"/>
      <c r="FT210" s="16"/>
      <c r="FU210" s="16"/>
      <c r="FV210" s="16"/>
      <c r="FW210" s="16"/>
      <c r="FX210" s="16"/>
      <c r="FY210" s="16"/>
      <c r="FZ210" s="16"/>
      <c r="GA210" s="16"/>
      <c r="GB210" s="16"/>
      <c r="GC210" s="16"/>
      <c r="GD210" s="16"/>
      <c r="GE210" s="16"/>
      <c r="GF210" s="16"/>
      <c r="GG210" s="16"/>
      <c r="GH210" s="16"/>
      <c r="GI210" s="16"/>
      <c r="GJ210" s="16"/>
      <c r="GK210" s="16"/>
      <c r="GL210" s="16"/>
      <c r="GM210" s="16"/>
      <c r="GN210" s="16"/>
      <c r="GO210" s="16"/>
      <c r="GP210" s="16"/>
      <c r="GQ210" s="16"/>
      <c r="GR210" s="16"/>
      <c r="GS210" s="16"/>
      <c r="GT210" s="16"/>
      <c r="GU210" s="16"/>
      <c r="GV210" s="16"/>
      <c r="GW210" s="16"/>
      <c r="GX210" s="16"/>
      <c r="GY210" s="16"/>
      <c r="GZ210" s="16"/>
      <c r="HA210" s="16"/>
      <c r="HB210" s="16"/>
      <c r="HC210" s="16"/>
      <c r="HD210" s="16"/>
      <c r="HE210" s="16"/>
      <c r="HF210" s="16"/>
      <c r="HG210" s="16"/>
      <c r="HH210" s="16"/>
      <c r="HI210" s="16"/>
      <c r="HJ210" s="16"/>
      <c r="HK210" s="16"/>
      <c r="HL210" s="16"/>
      <c r="HM210" s="16"/>
      <c r="HN210" s="16"/>
      <c r="HO210" s="16"/>
      <c r="HP210" s="16"/>
      <c r="HQ210" s="16"/>
      <c r="HR210" s="16"/>
      <c r="HS210" s="16"/>
      <c r="HT210" s="16"/>
      <c r="HU210" s="16"/>
      <c r="HV210" s="16"/>
      <c r="HW210" s="16"/>
      <c r="HX210" s="16"/>
      <c r="HY210" s="16"/>
      <c r="HZ210" s="16"/>
      <c r="IA210" s="16"/>
      <c r="IB210" s="16"/>
      <c r="IC210" s="16"/>
    </row>
    <row r="211" spans="1:237" s="4" customFormat="1">
      <c r="A211" s="16"/>
      <c r="B211" s="90"/>
      <c r="C211" s="92">
        <v>2022</v>
      </c>
      <c r="D211" s="29">
        <v>6</v>
      </c>
      <c r="E211" s="29"/>
      <c r="F211" s="29" t="s">
        <v>14</v>
      </c>
      <c r="G211" s="29"/>
      <c r="H211" s="29" t="s">
        <v>14</v>
      </c>
      <c r="I211" s="29"/>
      <c r="J211" s="29" t="s">
        <v>14</v>
      </c>
      <c r="K211" s="29"/>
      <c r="L211" s="29" t="s">
        <v>14</v>
      </c>
      <c r="M211" s="51"/>
      <c r="N211" s="29" t="s">
        <v>14</v>
      </c>
      <c r="O211" s="29"/>
      <c r="P211" s="29" t="s">
        <v>14</v>
      </c>
      <c r="Q211" s="29"/>
      <c r="R211" s="29" t="s">
        <v>14</v>
      </c>
      <c r="S211" s="29"/>
      <c r="T211" s="29">
        <v>45</v>
      </c>
      <c r="U211" s="29"/>
      <c r="V211" s="29" t="s">
        <v>15</v>
      </c>
      <c r="W211" s="29"/>
      <c r="X211" s="29" t="s">
        <v>14</v>
      </c>
      <c r="Y211" s="29"/>
      <c r="Z211" s="29" t="s">
        <v>14</v>
      </c>
      <c r="AA211" s="29"/>
      <c r="AB211" s="29" t="s">
        <v>14</v>
      </c>
      <c r="AC211" s="29"/>
      <c r="AD211" s="29" t="s">
        <v>14</v>
      </c>
      <c r="AE211" s="29"/>
      <c r="AF211" s="29" t="s">
        <v>14</v>
      </c>
      <c r="AG211" s="29"/>
      <c r="AH211" s="29" t="s">
        <v>14</v>
      </c>
      <c r="AI211" s="29"/>
      <c r="AJ211" s="29" t="s">
        <v>14</v>
      </c>
      <c r="AK211" s="29"/>
      <c r="AL211" s="29" t="s">
        <v>14</v>
      </c>
      <c r="AM211" s="29"/>
      <c r="AN211" s="29" t="s">
        <v>14</v>
      </c>
      <c r="AO211" s="29"/>
      <c r="AP211" s="29" t="s">
        <v>14</v>
      </c>
      <c r="AQ211" s="29"/>
      <c r="AR211" s="29" t="s">
        <v>14</v>
      </c>
      <c r="AS211" s="29"/>
      <c r="AT211" s="29">
        <v>2</v>
      </c>
      <c r="AU211" s="29"/>
      <c r="AV211" s="29" t="s">
        <v>14</v>
      </c>
      <c r="AW211" s="29"/>
      <c r="AX211" s="29" t="s">
        <v>14</v>
      </c>
      <c r="AY211" s="29"/>
      <c r="AZ211" s="29" t="s">
        <v>14</v>
      </c>
      <c r="BA211" s="29"/>
      <c r="BB211" s="29" t="s">
        <v>14</v>
      </c>
      <c r="BC211" s="29"/>
      <c r="BD211" s="29" t="s">
        <v>14</v>
      </c>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DQ211" s="16"/>
      <c r="DR211" s="16"/>
      <c r="DS211" s="16"/>
      <c r="DT211" s="16"/>
      <c r="DU211" s="16"/>
      <c r="DV211" s="16"/>
      <c r="DW211" s="16"/>
      <c r="DX211" s="16"/>
      <c r="DY211" s="16"/>
      <c r="DZ211" s="16"/>
      <c r="EA211" s="16"/>
      <c r="EB211" s="16"/>
      <c r="EC211" s="16"/>
      <c r="ED211" s="16"/>
      <c r="EE211" s="16"/>
      <c r="EF211" s="16"/>
      <c r="EG211" s="16"/>
      <c r="EH211" s="16"/>
      <c r="EI211" s="16"/>
      <c r="EJ211" s="16"/>
      <c r="EK211" s="16"/>
      <c r="EL211" s="16"/>
      <c r="EM211" s="16"/>
      <c r="EN211" s="16"/>
      <c r="EO211" s="16"/>
      <c r="EP211" s="16"/>
      <c r="EQ211" s="16"/>
      <c r="ER211" s="16"/>
      <c r="ES211" s="16"/>
      <c r="ET211" s="16"/>
      <c r="EU211" s="16"/>
      <c r="EV211" s="16"/>
      <c r="EW211" s="16"/>
      <c r="EX211" s="16"/>
      <c r="EY211" s="16"/>
      <c r="EZ211" s="16"/>
      <c r="FA211" s="16"/>
      <c r="FB211" s="16"/>
      <c r="FC211" s="16"/>
      <c r="FD211" s="16"/>
      <c r="FE211" s="16"/>
      <c r="FF211" s="16"/>
      <c r="FG211" s="16"/>
      <c r="FH211" s="16"/>
      <c r="FI211" s="16"/>
      <c r="FJ211" s="16"/>
      <c r="FK211" s="16"/>
      <c r="FL211" s="16"/>
      <c r="FM211" s="16"/>
      <c r="FN211" s="16"/>
      <c r="FO211" s="16"/>
      <c r="FP211" s="16"/>
      <c r="FQ211" s="16"/>
      <c r="FR211" s="16"/>
      <c r="FS211" s="16"/>
      <c r="FT211" s="16"/>
      <c r="FU211" s="16"/>
      <c r="FV211" s="16"/>
      <c r="FW211" s="16"/>
      <c r="FX211" s="16"/>
      <c r="FY211" s="16"/>
      <c r="FZ211" s="16"/>
      <c r="GA211" s="16"/>
      <c r="GB211" s="16"/>
      <c r="GC211" s="16"/>
      <c r="GD211" s="16"/>
      <c r="GE211" s="16"/>
      <c r="GF211" s="16"/>
      <c r="GG211" s="16"/>
      <c r="GH211" s="16"/>
      <c r="GI211" s="16"/>
      <c r="GJ211" s="16"/>
      <c r="GK211" s="16"/>
      <c r="GL211" s="16"/>
      <c r="GM211" s="16"/>
      <c r="GN211" s="16"/>
      <c r="GO211" s="16"/>
      <c r="GP211" s="16"/>
      <c r="GQ211" s="16"/>
      <c r="GR211" s="16"/>
      <c r="GS211" s="16"/>
      <c r="GT211" s="16"/>
      <c r="GU211" s="16"/>
      <c r="GV211" s="16"/>
      <c r="GW211" s="16"/>
      <c r="GX211" s="16"/>
      <c r="GY211" s="16"/>
      <c r="GZ211" s="16"/>
      <c r="HA211" s="16"/>
      <c r="HB211" s="16"/>
      <c r="HC211" s="16"/>
      <c r="HD211" s="16"/>
      <c r="HE211" s="16"/>
      <c r="HF211" s="16"/>
      <c r="HG211" s="16"/>
      <c r="HH211" s="16"/>
      <c r="HI211" s="16"/>
      <c r="HJ211" s="16"/>
      <c r="HK211" s="16"/>
      <c r="HL211" s="16"/>
      <c r="HM211" s="16"/>
      <c r="HN211" s="16"/>
      <c r="HO211" s="16"/>
      <c r="HP211" s="16"/>
      <c r="HQ211" s="16"/>
      <c r="HR211" s="16"/>
      <c r="HS211" s="16"/>
      <c r="HT211" s="16"/>
      <c r="HU211" s="16"/>
      <c r="HV211" s="16"/>
      <c r="HW211" s="16"/>
      <c r="HX211" s="16"/>
      <c r="HY211" s="16"/>
      <c r="HZ211" s="16"/>
      <c r="IA211" s="16"/>
      <c r="IB211" s="16"/>
      <c r="IC211" s="16"/>
    </row>
    <row r="212" spans="1:237" s="5" customFormat="1">
      <c r="A212" s="16"/>
      <c r="B212" s="90" t="s">
        <v>65</v>
      </c>
      <c r="C212" s="91">
        <v>2018</v>
      </c>
      <c r="D212" s="29" t="s">
        <v>14</v>
      </c>
      <c r="E212" s="45"/>
      <c r="F212" s="29" t="s">
        <v>14</v>
      </c>
      <c r="G212" s="45"/>
      <c r="H212" s="29" t="s">
        <v>14</v>
      </c>
      <c r="I212" s="45"/>
      <c r="J212" s="29" t="s">
        <v>14</v>
      </c>
      <c r="K212" s="45"/>
      <c r="L212" s="29" t="s">
        <v>14</v>
      </c>
      <c r="M212" s="50"/>
      <c r="N212" s="29" t="s">
        <v>14</v>
      </c>
      <c r="O212" s="45"/>
      <c r="P212" s="29" t="s">
        <v>14</v>
      </c>
      <c r="Q212" s="45"/>
      <c r="R212" s="29" t="s">
        <v>14</v>
      </c>
      <c r="S212" s="45"/>
      <c r="T212" s="29" t="s">
        <v>14</v>
      </c>
      <c r="U212" s="45"/>
      <c r="V212" s="29" t="s">
        <v>14</v>
      </c>
      <c r="W212" s="45"/>
      <c r="X212" s="29" t="s">
        <v>14</v>
      </c>
      <c r="Y212" s="45"/>
      <c r="Z212" s="29" t="s">
        <v>14</v>
      </c>
      <c r="AA212" s="45"/>
      <c r="AB212" s="29" t="s">
        <v>14</v>
      </c>
      <c r="AC212" s="45"/>
      <c r="AD212" s="29" t="s">
        <v>14</v>
      </c>
      <c r="AE212" s="45"/>
      <c r="AF212" s="29" t="s">
        <v>14</v>
      </c>
      <c r="AG212" s="29"/>
      <c r="AH212" s="29" t="s">
        <v>14</v>
      </c>
      <c r="AI212" s="45"/>
      <c r="AJ212" s="29" t="s">
        <v>14</v>
      </c>
      <c r="AK212" s="45"/>
      <c r="AL212" s="29" t="s">
        <v>14</v>
      </c>
      <c r="AM212" s="45"/>
      <c r="AN212" s="29" t="s">
        <v>14</v>
      </c>
      <c r="AO212" s="45"/>
      <c r="AP212" s="29" t="s">
        <v>14</v>
      </c>
      <c r="AQ212" s="29"/>
      <c r="AR212" s="29" t="s">
        <v>14</v>
      </c>
      <c r="AS212" s="45"/>
      <c r="AT212" s="29" t="s">
        <v>14</v>
      </c>
      <c r="AU212" s="45"/>
      <c r="AV212" s="29" t="s">
        <v>14</v>
      </c>
      <c r="AW212" s="45"/>
      <c r="AX212" s="29" t="s">
        <v>14</v>
      </c>
      <c r="AY212" s="45"/>
      <c r="AZ212" s="29">
        <v>18</v>
      </c>
      <c r="BA212" s="45"/>
      <c r="BB212" s="29" t="s">
        <v>14</v>
      </c>
      <c r="BC212" s="45"/>
      <c r="BD212" s="29" t="s">
        <v>14</v>
      </c>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DQ212" s="16"/>
      <c r="DR212" s="16"/>
      <c r="DS212" s="16"/>
      <c r="DT212" s="16"/>
      <c r="DU212" s="16"/>
      <c r="DV212" s="16"/>
      <c r="DW212" s="16"/>
      <c r="DX212" s="16"/>
      <c r="DY212" s="16"/>
      <c r="DZ212" s="16"/>
      <c r="EA212" s="16"/>
      <c r="EB212" s="16"/>
      <c r="EC212" s="16"/>
      <c r="ED212" s="16"/>
      <c r="EE212" s="16"/>
      <c r="EF212" s="16"/>
      <c r="EG212" s="16"/>
      <c r="EH212" s="16"/>
      <c r="EI212" s="16"/>
      <c r="EJ212" s="16"/>
      <c r="EK212" s="16"/>
      <c r="EL212" s="16"/>
      <c r="EM212" s="16"/>
      <c r="EN212" s="16"/>
      <c r="EO212" s="16"/>
      <c r="EP212" s="16"/>
      <c r="EQ212" s="16"/>
      <c r="ER212" s="16"/>
      <c r="ES212" s="16"/>
      <c r="ET212" s="16"/>
      <c r="EU212" s="16"/>
      <c r="EV212" s="16"/>
      <c r="EW212" s="16"/>
      <c r="EX212" s="16"/>
      <c r="EY212" s="16"/>
      <c r="EZ212" s="16"/>
      <c r="FA212" s="16"/>
      <c r="FB212" s="16"/>
      <c r="FC212" s="16"/>
      <c r="FD212" s="16"/>
      <c r="FE212" s="16"/>
      <c r="FF212" s="16"/>
      <c r="FG212" s="16"/>
      <c r="FH212" s="16"/>
      <c r="FI212" s="16"/>
      <c r="FJ212" s="16"/>
      <c r="FK212" s="16"/>
      <c r="FL212" s="16"/>
      <c r="FM212" s="16"/>
      <c r="FN212" s="16"/>
      <c r="FO212" s="16"/>
      <c r="FP212" s="16"/>
      <c r="FQ212" s="16"/>
      <c r="FR212" s="16"/>
      <c r="FS212" s="16"/>
      <c r="FT212" s="16"/>
      <c r="FU212" s="16"/>
      <c r="FV212" s="16"/>
      <c r="FW212" s="16"/>
      <c r="FX212" s="16"/>
      <c r="FY212" s="16"/>
      <c r="FZ212" s="16"/>
      <c r="GA212" s="16"/>
      <c r="GB212" s="16"/>
      <c r="GC212" s="16"/>
      <c r="GD212" s="16"/>
      <c r="GE212" s="16"/>
      <c r="GF212" s="16"/>
      <c r="GG212" s="16"/>
      <c r="GH212" s="16"/>
      <c r="GI212" s="16"/>
      <c r="GJ212" s="16"/>
      <c r="GK212" s="16"/>
      <c r="GL212" s="16"/>
      <c r="GM212" s="16"/>
      <c r="GN212" s="16"/>
      <c r="GO212" s="16"/>
      <c r="GP212" s="16"/>
      <c r="GQ212" s="16"/>
      <c r="GR212" s="16"/>
      <c r="GS212" s="16"/>
      <c r="GT212" s="16"/>
      <c r="GU212" s="16"/>
      <c r="GV212" s="16"/>
      <c r="GW212" s="16"/>
      <c r="GX212" s="16"/>
      <c r="GY212" s="16"/>
      <c r="GZ212" s="16"/>
      <c r="HA212" s="16"/>
      <c r="HB212" s="16"/>
      <c r="HC212" s="16"/>
      <c r="HD212" s="16"/>
      <c r="HE212" s="16"/>
      <c r="HF212" s="16"/>
      <c r="HG212" s="16"/>
      <c r="HH212" s="16"/>
      <c r="HI212" s="16"/>
      <c r="HJ212" s="16"/>
      <c r="HK212" s="16"/>
      <c r="HL212" s="16"/>
      <c r="HM212" s="16"/>
      <c r="HN212" s="16"/>
      <c r="HO212" s="16"/>
      <c r="HP212" s="16"/>
      <c r="HQ212" s="16"/>
      <c r="HR212" s="16"/>
      <c r="HS212" s="16"/>
      <c r="HT212" s="16"/>
      <c r="HU212" s="16"/>
      <c r="HV212" s="16"/>
      <c r="HW212" s="16"/>
      <c r="HX212" s="16"/>
      <c r="HY212" s="16"/>
      <c r="HZ212" s="16"/>
      <c r="IA212" s="16"/>
      <c r="IB212" s="16"/>
      <c r="IC212" s="16"/>
    </row>
    <row r="213" spans="1:237" s="5" customFormat="1">
      <c r="A213" s="16"/>
      <c r="B213" s="90"/>
      <c r="C213" s="91">
        <v>2019</v>
      </c>
      <c r="D213" s="29" t="s">
        <v>14</v>
      </c>
      <c r="E213" s="45"/>
      <c r="F213" s="29" t="s">
        <v>14</v>
      </c>
      <c r="G213" s="45"/>
      <c r="H213" s="29" t="s">
        <v>14</v>
      </c>
      <c r="I213" s="45"/>
      <c r="J213" s="29" t="s">
        <v>14</v>
      </c>
      <c r="K213" s="45"/>
      <c r="L213" s="29" t="s">
        <v>15</v>
      </c>
      <c r="M213" s="95"/>
      <c r="N213" s="29" t="s">
        <v>14</v>
      </c>
      <c r="O213" s="45"/>
      <c r="P213" s="29" t="s">
        <v>14</v>
      </c>
      <c r="Q213" s="45"/>
      <c r="R213" s="29" t="s">
        <v>14</v>
      </c>
      <c r="S213" s="45"/>
      <c r="T213" s="29" t="s">
        <v>14</v>
      </c>
      <c r="U213" s="45"/>
      <c r="V213" s="29" t="s">
        <v>14</v>
      </c>
      <c r="W213" s="45"/>
      <c r="X213" s="29" t="s">
        <v>14</v>
      </c>
      <c r="Y213" s="45"/>
      <c r="Z213" s="29" t="s">
        <v>14</v>
      </c>
      <c r="AA213" s="45"/>
      <c r="AB213" s="29" t="s">
        <v>14</v>
      </c>
      <c r="AC213" s="45"/>
      <c r="AD213" s="29" t="s">
        <v>14</v>
      </c>
      <c r="AE213" s="45"/>
      <c r="AF213" s="29" t="s">
        <v>14</v>
      </c>
      <c r="AG213" s="29"/>
      <c r="AH213" s="29" t="s">
        <v>14</v>
      </c>
      <c r="AI213" s="45"/>
      <c r="AJ213" s="29" t="s">
        <v>14</v>
      </c>
      <c r="AK213" s="45"/>
      <c r="AL213" s="29">
        <v>9</v>
      </c>
      <c r="AM213" s="45"/>
      <c r="AN213" s="29" t="s">
        <v>14</v>
      </c>
      <c r="AO213" s="45"/>
      <c r="AP213" s="29" t="s">
        <v>14</v>
      </c>
      <c r="AQ213" s="29"/>
      <c r="AR213" s="29" t="s">
        <v>14</v>
      </c>
      <c r="AS213" s="45"/>
      <c r="AT213" s="29">
        <v>78</v>
      </c>
      <c r="AU213" s="45"/>
      <c r="AV213" s="29">
        <v>1</v>
      </c>
      <c r="AW213" s="45"/>
      <c r="AX213" s="29" t="s">
        <v>14</v>
      </c>
      <c r="AY213" s="45"/>
      <c r="AZ213" s="29" t="s">
        <v>14</v>
      </c>
      <c r="BA213" s="45"/>
      <c r="BB213" s="29" t="s">
        <v>14</v>
      </c>
      <c r="BC213" s="45"/>
      <c r="BD213" s="29">
        <v>3</v>
      </c>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DQ213" s="16"/>
      <c r="DR213" s="16"/>
      <c r="DS213" s="16"/>
      <c r="DT213" s="16"/>
      <c r="DU213" s="16"/>
      <c r="DV213" s="16"/>
      <c r="DW213" s="16"/>
      <c r="DX213" s="16"/>
      <c r="DY213" s="16"/>
      <c r="DZ213" s="16"/>
      <c r="EA213" s="16"/>
      <c r="EB213" s="16"/>
      <c r="EC213" s="16"/>
      <c r="ED213" s="16"/>
      <c r="EE213" s="16"/>
      <c r="EF213" s="16"/>
      <c r="EG213" s="16"/>
      <c r="EH213" s="16"/>
      <c r="EI213" s="16"/>
      <c r="EJ213" s="16"/>
      <c r="EK213" s="16"/>
      <c r="EL213" s="16"/>
      <c r="EM213" s="16"/>
      <c r="EN213" s="16"/>
      <c r="EO213" s="16"/>
      <c r="EP213" s="16"/>
      <c r="EQ213" s="16"/>
      <c r="ER213" s="16"/>
      <c r="ES213" s="16"/>
      <c r="ET213" s="16"/>
      <c r="EU213" s="16"/>
      <c r="EV213" s="16"/>
      <c r="EW213" s="16"/>
      <c r="EX213" s="16"/>
      <c r="EY213" s="16"/>
      <c r="EZ213" s="16"/>
      <c r="FA213" s="16"/>
      <c r="FB213" s="16"/>
      <c r="FC213" s="16"/>
      <c r="FD213" s="16"/>
      <c r="FE213" s="16"/>
      <c r="FF213" s="16"/>
      <c r="FG213" s="16"/>
      <c r="FH213" s="16"/>
      <c r="FI213" s="16"/>
      <c r="FJ213" s="16"/>
      <c r="FK213" s="16"/>
      <c r="FL213" s="16"/>
      <c r="FM213" s="16"/>
      <c r="FN213" s="16"/>
      <c r="FO213" s="16"/>
      <c r="FP213" s="16"/>
      <c r="FQ213" s="16"/>
      <c r="FR213" s="16"/>
      <c r="FS213" s="16"/>
      <c r="FT213" s="16"/>
      <c r="FU213" s="16"/>
      <c r="FV213" s="16"/>
      <c r="FW213" s="16"/>
      <c r="FX213" s="16"/>
      <c r="FY213" s="16"/>
      <c r="FZ213" s="16"/>
      <c r="GA213" s="16"/>
      <c r="GB213" s="16"/>
      <c r="GC213" s="16"/>
      <c r="GD213" s="16"/>
      <c r="GE213" s="16"/>
      <c r="GF213" s="16"/>
      <c r="GG213" s="16"/>
      <c r="GH213" s="16"/>
      <c r="GI213" s="16"/>
      <c r="GJ213" s="16"/>
      <c r="GK213" s="16"/>
      <c r="GL213" s="16"/>
      <c r="GM213" s="16"/>
      <c r="GN213" s="16"/>
      <c r="GO213" s="16"/>
      <c r="GP213" s="16"/>
      <c r="GQ213" s="16"/>
      <c r="GR213" s="16"/>
      <c r="GS213" s="16"/>
      <c r="GT213" s="16"/>
      <c r="GU213" s="16"/>
      <c r="GV213" s="16"/>
      <c r="GW213" s="16"/>
      <c r="GX213" s="16"/>
      <c r="GY213" s="16"/>
      <c r="GZ213" s="16"/>
      <c r="HA213" s="16"/>
      <c r="HB213" s="16"/>
      <c r="HC213" s="16"/>
      <c r="HD213" s="16"/>
      <c r="HE213" s="16"/>
      <c r="HF213" s="16"/>
      <c r="HG213" s="16"/>
      <c r="HH213" s="16"/>
      <c r="HI213" s="16"/>
      <c r="HJ213" s="16"/>
      <c r="HK213" s="16"/>
      <c r="HL213" s="16"/>
      <c r="HM213" s="16"/>
      <c r="HN213" s="16"/>
      <c r="HO213" s="16"/>
      <c r="HP213" s="16"/>
      <c r="HQ213" s="16"/>
      <c r="HR213" s="16"/>
      <c r="HS213" s="16"/>
      <c r="HT213" s="16"/>
      <c r="HU213" s="16"/>
      <c r="HV213" s="16"/>
      <c r="HW213" s="16"/>
      <c r="HX213" s="16"/>
      <c r="HY213" s="16"/>
      <c r="HZ213" s="16"/>
      <c r="IA213" s="16"/>
      <c r="IB213" s="16"/>
      <c r="IC213" s="16"/>
    </row>
    <row r="214" spans="1:237" s="5" customFormat="1">
      <c r="A214" s="16"/>
      <c r="B214" s="90"/>
      <c r="C214" s="91">
        <v>2020</v>
      </c>
      <c r="D214" s="29" t="s">
        <v>14</v>
      </c>
      <c r="E214" s="45"/>
      <c r="F214" s="29" t="s">
        <v>14</v>
      </c>
      <c r="G214" s="45"/>
      <c r="H214" s="29" t="s">
        <v>14</v>
      </c>
      <c r="I214" s="45"/>
      <c r="J214" s="29" t="s">
        <v>14</v>
      </c>
      <c r="K214" s="45"/>
      <c r="L214" s="29" t="s">
        <v>15</v>
      </c>
      <c r="M214" s="50"/>
      <c r="N214" s="29">
        <v>20</v>
      </c>
      <c r="O214" s="45"/>
      <c r="P214" s="29" t="s">
        <v>14</v>
      </c>
      <c r="Q214" s="29"/>
      <c r="R214" s="29" t="s">
        <v>14</v>
      </c>
      <c r="S214" s="29"/>
      <c r="T214" s="29" t="s">
        <v>14</v>
      </c>
      <c r="U214" s="29"/>
      <c r="V214" s="29" t="s">
        <v>14</v>
      </c>
      <c r="W214" s="29"/>
      <c r="X214" s="29" t="s">
        <v>14</v>
      </c>
      <c r="Y214" s="29"/>
      <c r="Z214" s="29" t="s">
        <v>14</v>
      </c>
      <c r="AA214" s="29"/>
      <c r="AB214" s="29" t="s">
        <v>14</v>
      </c>
      <c r="AC214" s="29"/>
      <c r="AD214" s="29" t="s">
        <v>14</v>
      </c>
      <c r="AE214" s="29"/>
      <c r="AF214" s="29" t="s">
        <v>14</v>
      </c>
      <c r="AG214" s="29"/>
      <c r="AH214" s="29" t="s">
        <v>14</v>
      </c>
      <c r="AI214" s="29"/>
      <c r="AJ214" s="29" t="s">
        <v>14</v>
      </c>
      <c r="AK214" s="29"/>
      <c r="AL214" s="29" t="s">
        <v>14</v>
      </c>
      <c r="AM214" s="29"/>
      <c r="AN214" s="29" t="s">
        <v>14</v>
      </c>
      <c r="AO214" s="29"/>
      <c r="AP214" s="29" t="s">
        <v>14</v>
      </c>
      <c r="AQ214" s="29"/>
      <c r="AR214" s="29" t="s">
        <v>14</v>
      </c>
      <c r="AS214" s="29"/>
      <c r="AT214" s="29" t="s">
        <v>14</v>
      </c>
      <c r="AU214" s="29"/>
      <c r="AV214" s="29" t="s">
        <v>14</v>
      </c>
      <c r="AW214" s="29"/>
      <c r="AX214" s="29" t="s">
        <v>14</v>
      </c>
      <c r="AY214" s="45"/>
      <c r="AZ214" s="29">
        <v>9</v>
      </c>
      <c r="BA214" s="45"/>
      <c r="BB214" s="29">
        <v>27</v>
      </c>
      <c r="BC214" s="45"/>
      <c r="BD214" s="29"/>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DQ214" s="16"/>
      <c r="DR214" s="16"/>
      <c r="DS214" s="16"/>
      <c r="DT214" s="16"/>
      <c r="DU214" s="16"/>
      <c r="DV214" s="16"/>
      <c r="DW214" s="16"/>
      <c r="DX214" s="16"/>
      <c r="DY214" s="16"/>
      <c r="DZ214" s="16"/>
      <c r="EA214" s="16"/>
      <c r="EB214" s="16"/>
      <c r="EC214" s="16"/>
      <c r="ED214" s="16"/>
      <c r="EE214" s="16"/>
      <c r="EF214" s="16"/>
      <c r="EG214" s="16"/>
      <c r="EH214" s="16"/>
      <c r="EI214" s="16"/>
      <c r="EJ214" s="16"/>
      <c r="EK214" s="16"/>
      <c r="EL214" s="16"/>
      <c r="EM214" s="16"/>
      <c r="EN214" s="16"/>
      <c r="EO214" s="16"/>
      <c r="EP214" s="16"/>
      <c r="EQ214" s="16"/>
      <c r="ER214" s="16"/>
      <c r="ES214" s="16"/>
      <c r="ET214" s="16"/>
      <c r="EU214" s="16"/>
      <c r="EV214" s="16"/>
      <c r="EW214" s="16"/>
      <c r="EX214" s="16"/>
      <c r="EY214" s="16"/>
      <c r="EZ214" s="16"/>
      <c r="FA214" s="16"/>
      <c r="FB214" s="16"/>
      <c r="FC214" s="16"/>
      <c r="FD214" s="16"/>
      <c r="FE214" s="16"/>
      <c r="FF214" s="16"/>
      <c r="FG214" s="16"/>
      <c r="FH214" s="16"/>
      <c r="FI214" s="16"/>
      <c r="FJ214" s="16"/>
      <c r="FK214" s="16"/>
      <c r="FL214" s="16"/>
      <c r="FM214" s="16"/>
      <c r="FN214" s="16"/>
      <c r="FO214" s="16"/>
      <c r="FP214" s="16"/>
      <c r="FQ214" s="16"/>
      <c r="FR214" s="16"/>
      <c r="FS214" s="16"/>
      <c r="FT214" s="16"/>
      <c r="FU214" s="16"/>
      <c r="FV214" s="16"/>
      <c r="FW214" s="16"/>
      <c r="FX214" s="16"/>
      <c r="FY214" s="16"/>
      <c r="FZ214" s="16"/>
      <c r="GA214" s="16"/>
      <c r="GB214" s="16"/>
      <c r="GC214" s="16"/>
      <c r="GD214" s="16"/>
      <c r="GE214" s="16"/>
      <c r="GF214" s="16"/>
      <c r="GG214" s="16"/>
      <c r="GH214" s="16"/>
      <c r="GI214" s="16"/>
      <c r="GJ214" s="16"/>
      <c r="GK214" s="16"/>
      <c r="GL214" s="16"/>
      <c r="GM214" s="16"/>
      <c r="GN214" s="16"/>
      <c r="GO214" s="16"/>
      <c r="GP214" s="16"/>
      <c r="GQ214" s="16"/>
      <c r="GR214" s="16"/>
      <c r="GS214" s="16"/>
      <c r="GT214" s="16"/>
      <c r="GU214" s="16"/>
      <c r="GV214" s="16"/>
      <c r="GW214" s="16"/>
      <c r="GX214" s="16"/>
      <c r="GY214" s="16"/>
      <c r="GZ214" s="16"/>
      <c r="HA214" s="16"/>
      <c r="HB214" s="16"/>
      <c r="HC214" s="16"/>
      <c r="HD214" s="16"/>
      <c r="HE214" s="16"/>
      <c r="HF214" s="16"/>
      <c r="HG214" s="16"/>
      <c r="HH214" s="16"/>
      <c r="HI214" s="16"/>
      <c r="HJ214" s="16"/>
      <c r="HK214" s="16"/>
      <c r="HL214" s="16"/>
      <c r="HM214" s="16"/>
      <c r="HN214" s="16"/>
      <c r="HO214" s="16"/>
      <c r="HP214" s="16"/>
      <c r="HQ214" s="16"/>
      <c r="HR214" s="16"/>
      <c r="HS214" s="16"/>
      <c r="HT214" s="16"/>
      <c r="HU214" s="16"/>
      <c r="HV214" s="16"/>
      <c r="HW214" s="16"/>
      <c r="HX214" s="16"/>
      <c r="HY214" s="16"/>
      <c r="HZ214" s="16"/>
      <c r="IA214" s="16"/>
      <c r="IB214" s="16"/>
      <c r="IC214" s="16"/>
    </row>
    <row r="215" spans="1:237" s="5" customFormat="1">
      <c r="A215" s="16"/>
      <c r="B215" s="90"/>
      <c r="C215" s="91">
        <v>2021</v>
      </c>
      <c r="D215" s="29" t="s">
        <v>14</v>
      </c>
      <c r="E215" s="29"/>
      <c r="F215" s="29" t="s">
        <v>14</v>
      </c>
      <c r="G215" s="29"/>
      <c r="H215" s="29" t="s">
        <v>14</v>
      </c>
      <c r="I215" s="29"/>
      <c r="J215" s="29" t="s">
        <v>14</v>
      </c>
      <c r="K215" s="29"/>
      <c r="L215" s="29" t="s">
        <v>14</v>
      </c>
      <c r="M215" s="50"/>
      <c r="N215" s="29" t="s">
        <v>14</v>
      </c>
      <c r="O215" s="29"/>
      <c r="P215" s="29" t="s">
        <v>14</v>
      </c>
      <c r="Q215" s="29"/>
      <c r="R215" s="29" t="s">
        <v>14</v>
      </c>
      <c r="S215" s="29"/>
      <c r="T215" s="29" t="s">
        <v>14</v>
      </c>
      <c r="U215" s="29"/>
      <c r="V215" s="29" t="s">
        <v>14</v>
      </c>
      <c r="W215" s="29"/>
      <c r="X215" s="29" t="s">
        <v>14</v>
      </c>
      <c r="Y215" s="29"/>
      <c r="Z215" s="29" t="s">
        <v>14</v>
      </c>
      <c r="AA215" s="29"/>
      <c r="AB215" s="29" t="s">
        <v>14</v>
      </c>
      <c r="AC215" s="29"/>
      <c r="AD215" s="29" t="s">
        <v>14</v>
      </c>
      <c r="AE215" s="29"/>
      <c r="AF215" s="29" t="s">
        <v>14</v>
      </c>
      <c r="AG215" s="29"/>
      <c r="AH215" s="29" t="s">
        <v>14</v>
      </c>
      <c r="AI215" s="29"/>
      <c r="AJ215" s="29" t="s">
        <v>14</v>
      </c>
      <c r="AK215" s="29"/>
      <c r="AL215" s="29" t="s">
        <v>14</v>
      </c>
      <c r="AM215" s="29"/>
      <c r="AN215" s="29" t="s">
        <v>14</v>
      </c>
      <c r="AO215" s="29"/>
      <c r="AP215" s="29" t="s">
        <v>14</v>
      </c>
      <c r="AQ215" s="29"/>
      <c r="AR215" s="29" t="s">
        <v>14</v>
      </c>
      <c r="AS215" s="29"/>
      <c r="AT215" s="29" t="s">
        <v>14</v>
      </c>
      <c r="AU215" s="29"/>
      <c r="AV215" s="29" t="s">
        <v>14</v>
      </c>
      <c r="AW215" s="29"/>
      <c r="AX215" s="29" t="s">
        <v>14</v>
      </c>
      <c r="AY215" s="29"/>
      <c r="AZ215" s="29" t="s">
        <v>14</v>
      </c>
      <c r="BA215" s="29"/>
      <c r="BB215" s="29">
        <v>20</v>
      </c>
      <c r="BC215" s="29"/>
      <c r="BD215" s="29" t="s">
        <v>14</v>
      </c>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DQ215" s="16"/>
      <c r="DR215" s="16"/>
      <c r="DS215" s="16"/>
      <c r="DT215" s="16"/>
      <c r="DU215" s="16"/>
      <c r="DV215" s="16"/>
      <c r="DW215" s="16"/>
      <c r="DX215" s="16"/>
      <c r="DY215" s="16"/>
      <c r="DZ215" s="16"/>
      <c r="EA215" s="16"/>
      <c r="EB215" s="16"/>
      <c r="EC215" s="16"/>
      <c r="ED215" s="16"/>
      <c r="EE215" s="16"/>
      <c r="EF215" s="16"/>
      <c r="EG215" s="16"/>
      <c r="EH215" s="16"/>
      <c r="EI215" s="16"/>
      <c r="EJ215" s="16"/>
      <c r="EK215" s="16"/>
      <c r="EL215" s="16"/>
      <c r="EM215" s="16"/>
      <c r="EN215" s="16"/>
      <c r="EO215" s="16"/>
      <c r="EP215" s="16"/>
      <c r="EQ215" s="16"/>
      <c r="ER215" s="16"/>
      <c r="ES215" s="16"/>
      <c r="ET215" s="16"/>
      <c r="EU215" s="16"/>
      <c r="EV215" s="16"/>
      <c r="EW215" s="16"/>
      <c r="EX215" s="16"/>
      <c r="EY215" s="16"/>
      <c r="EZ215" s="16"/>
      <c r="FA215" s="16"/>
      <c r="FB215" s="16"/>
      <c r="FC215" s="16"/>
      <c r="FD215" s="16"/>
      <c r="FE215" s="16"/>
      <c r="FF215" s="16"/>
      <c r="FG215" s="16"/>
      <c r="FH215" s="16"/>
      <c r="FI215" s="16"/>
      <c r="FJ215" s="16"/>
      <c r="FK215" s="16"/>
      <c r="FL215" s="16"/>
      <c r="FM215" s="16"/>
      <c r="FN215" s="16"/>
      <c r="FO215" s="16"/>
      <c r="FP215" s="16"/>
      <c r="FQ215" s="16"/>
      <c r="FR215" s="16"/>
      <c r="FS215" s="16"/>
      <c r="FT215" s="16"/>
      <c r="FU215" s="16"/>
      <c r="FV215" s="16"/>
      <c r="FW215" s="16"/>
      <c r="FX215" s="16"/>
      <c r="FY215" s="16"/>
      <c r="FZ215" s="16"/>
      <c r="GA215" s="16"/>
      <c r="GB215" s="16"/>
      <c r="GC215" s="16"/>
      <c r="GD215" s="16"/>
      <c r="GE215" s="16"/>
      <c r="GF215" s="16"/>
      <c r="GG215" s="16"/>
      <c r="GH215" s="16"/>
      <c r="GI215" s="16"/>
      <c r="GJ215" s="16"/>
      <c r="GK215" s="16"/>
      <c r="GL215" s="16"/>
      <c r="GM215" s="16"/>
      <c r="GN215" s="16"/>
      <c r="GO215" s="16"/>
      <c r="GP215" s="16"/>
      <c r="GQ215" s="16"/>
      <c r="GR215" s="16"/>
      <c r="GS215" s="16"/>
      <c r="GT215" s="16"/>
      <c r="GU215" s="16"/>
      <c r="GV215" s="16"/>
      <c r="GW215" s="16"/>
      <c r="GX215" s="16"/>
      <c r="GY215" s="16"/>
      <c r="GZ215" s="16"/>
      <c r="HA215" s="16"/>
      <c r="HB215" s="16"/>
      <c r="HC215" s="16"/>
      <c r="HD215" s="16"/>
      <c r="HE215" s="16"/>
      <c r="HF215" s="16"/>
      <c r="HG215" s="16"/>
      <c r="HH215" s="16"/>
      <c r="HI215" s="16"/>
      <c r="HJ215" s="16"/>
      <c r="HK215" s="16"/>
      <c r="HL215" s="16"/>
      <c r="HM215" s="16"/>
      <c r="HN215" s="16"/>
      <c r="HO215" s="16"/>
      <c r="HP215" s="16"/>
      <c r="HQ215" s="16"/>
      <c r="HR215" s="16"/>
      <c r="HS215" s="16"/>
      <c r="HT215" s="16"/>
      <c r="HU215" s="16"/>
      <c r="HV215" s="16"/>
      <c r="HW215" s="16"/>
      <c r="HX215" s="16"/>
      <c r="HY215" s="16"/>
      <c r="HZ215" s="16"/>
      <c r="IA215" s="16"/>
      <c r="IB215" s="16"/>
      <c r="IC215" s="16"/>
    </row>
    <row r="216" spans="1:237" s="3" customFormat="1">
      <c r="A216" s="25"/>
      <c r="B216" s="90" t="s">
        <v>66</v>
      </c>
      <c r="C216" s="91">
        <v>2018</v>
      </c>
      <c r="D216" s="29" t="s">
        <v>14</v>
      </c>
      <c r="E216" s="45"/>
      <c r="F216" s="29" t="s">
        <v>14</v>
      </c>
      <c r="G216" s="45"/>
      <c r="H216" s="29" t="s">
        <v>14</v>
      </c>
      <c r="I216" s="45"/>
      <c r="J216" s="29" t="s">
        <v>14</v>
      </c>
      <c r="K216" s="45"/>
      <c r="L216" s="29" t="s">
        <v>14</v>
      </c>
      <c r="M216" s="50"/>
      <c r="N216" s="29" t="s">
        <v>15</v>
      </c>
      <c r="O216" s="45"/>
      <c r="P216" s="29" t="s">
        <v>14</v>
      </c>
      <c r="Q216" s="45"/>
      <c r="R216" s="29" t="s">
        <v>15</v>
      </c>
      <c r="S216" s="45"/>
      <c r="T216" s="29" t="s">
        <v>14</v>
      </c>
      <c r="U216" s="45"/>
      <c r="V216" s="29" t="s">
        <v>14</v>
      </c>
      <c r="W216" s="45"/>
      <c r="X216" s="29" t="s">
        <v>14</v>
      </c>
      <c r="Y216" s="45"/>
      <c r="Z216" s="29">
        <v>1</v>
      </c>
      <c r="AA216" s="45"/>
      <c r="AB216" s="29" t="s">
        <v>14</v>
      </c>
      <c r="AC216" s="45"/>
      <c r="AD216" s="29" t="s">
        <v>14</v>
      </c>
      <c r="AE216" s="45"/>
      <c r="AF216" s="29" t="s">
        <v>14</v>
      </c>
      <c r="AG216" s="29"/>
      <c r="AH216" s="29" t="s">
        <v>14</v>
      </c>
      <c r="AI216" s="45"/>
      <c r="AJ216" s="29" t="s">
        <v>14</v>
      </c>
      <c r="AK216" s="45"/>
      <c r="AL216" s="29" t="s">
        <v>14</v>
      </c>
      <c r="AM216" s="45"/>
      <c r="AN216" s="29" t="s">
        <v>14</v>
      </c>
      <c r="AO216" s="45"/>
      <c r="AP216" s="29">
        <v>12</v>
      </c>
      <c r="AQ216" s="29"/>
      <c r="AR216" s="29" t="s">
        <v>14</v>
      </c>
      <c r="AS216" s="45"/>
      <c r="AT216" s="29" t="s">
        <v>14</v>
      </c>
      <c r="AU216" s="45"/>
      <c r="AV216" s="29" t="s">
        <v>15</v>
      </c>
      <c r="AW216" s="45"/>
      <c r="AX216" s="29">
        <v>1</v>
      </c>
      <c r="AY216" s="45"/>
      <c r="AZ216" s="29" t="s">
        <v>14</v>
      </c>
      <c r="BA216" s="45"/>
      <c r="BB216" s="29">
        <v>3</v>
      </c>
      <c r="BC216" s="45"/>
      <c r="BD216" s="29" t="s">
        <v>14</v>
      </c>
      <c r="BE216" s="16"/>
      <c r="BF216" s="16"/>
      <c r="BG216" s="16"/>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c r="FW216" s="25"/>
      <c r="FX216" s="25"/>
      <c r="FY216" s="25"/>
      <c r="FZ216" s="25"/>
      <c r="GA216" s="25"/>
      <c r="GB216" s="25"/>
      <c r="GC216" s="25"/>
      <c r="GD216" s="25"/>
      <c r="GE216" s="25"/>
      <c r="GF216" s="25"/>
      <c r="GG216" s="25"/>
      <c r="GH216" s="25"/>
      <c r="GI216" s="25"/>
      <c r="GJ216" s="25"/>
      <c r="GK216" s="25"/>
      <c r="GL216" s="25"/>
      <c r="GM216" s="25"/>
      <c r="GN216" s="25"/>
      <c r="GO216" s="25"/>
      <c r="GP216" s="25"/>
      <c r="GQ216" s="25"/>
      <c r="GR216" s="25"/>
      <c r="GS216" s="25"/>
      <c r="GT216" s="25"/>
      <c r="GU216" s="25"/>
      <c r="GV216" s="25"/>
      <c r="GW216" s="25"/>
      <c r="GX216" s="25"/>
      <c r="GY216" s="25"/>
      <c r="GZ216" s="25"/>
      <c r="HA216" s="25"/>
      <c r="HB216" s="25"/>
      <c r="HC216" s="25"/>
      <c r="HD216" s="25"/>
      <c r="HE216" s="25"/>
      <c r="HF216" s="25"/>
      <c r="HG216" s="25"/>
      <c r="HH216" s="25"/>
      <c r="HI216" s="25"/>
      <c r="HJ216" s="25"/>
      <c r="HK216" s="25"/>
      <c r="HL216" s="25"/>
      <c r="HM216" s="25"/>
      <c r="HN216" s="25"/>
      <c r="HO216" s="25"/>
      <c r="HP216" s="25"/>
      <c r="HQ216" s="25"/>
      <c r="HR216" s="25"/>
      <c r="HS216" s="25"/>
      <c r="HT216" s="25"/>
      <c r="HU216" s="25"/>
      <c r="HV216" s="25"/>
      <c r="HW216" s="25"/>
      <c r="HX216" s="25"/>
      <c r="HY216" s="25"/>
      <c r="HZ216" s="25"/>
      <c r="IA216" s="25"/>
      <c r="IB216" s="25"/>
      <c r="IC216" s="25"/>
    </row>
    <row r="217" spans="1:237" s="3" customFormat="1">
      <c r="A217" s="25"/>
      <c r="B217" s="90"/>
      <c r="C217" s="91">
        <v>2019</v>
      </c>
      <c r="D217" s="29">
        <v>20</v>
      </c>
      <c r="E217" s="45"/>
      <c r="F217" s="29" t="s">
        <v>14</v>
      </c>
      <c r="G217" s="45"/>
      <c r="H217" s="29" t="s">
        <v>14</v>
      </c>
      <c r="I217" s="45"/>
      <c r="J217" s="29" t="s">
        <v>14</v>
      </c>
      <c r="K217" s="45"/>
      <c r="L217" s="29" t="s">
        <v>14</v>
      </c>
      <c r="M217" s="50"/>
      <c r="N217" s="29" t="s">
        <v>14</v>
      </c>
      <c r="O217" s="71" t="s">
        <v>89</v>
      </c>
      <c r="P217" s="29" t="s">
        <v>14</v>
      </c>
      <c r="Q217" s="45"/>
      <c r="R217" s="29" t="s">
        <v>14</v>
      </c>
      <c r="S217" s="45"/>
      <c r="T217" s="29" t="s">
        <v>14</v>
      </c>
      <c r="U217" s="45"/>
      <c r="V217" s="29" t="s">
        <v>14</v>
      </c>
      <c r="W217" s="45"/>
      <c r="X217" s="29" t="s">
        <v>14</v>
      </c>
      <c r="Y217" s="45"/>
      <c r="Z217" s="29" t="s">
        <v>14</v>
      </c>
      <c r="AA217" s="45"/>
      <c r="AB217" s="29" t="s">
        <v>14</v>
      </c>
      <c r="AC217" s="45"/>
      <c r="AD217" s="29" t="s">
        <v>14</v>
      </c>
      <c r="AE217" s="45"/>
      <c r="AF217" s="29" t="s">
        <v>14</v>
      </c>
      <c r="AG217" s="29"/>
      <c r="AH217" s="29" t="s">
        <v>14</v>
      </c>
      <c r="AI217" s="45"/>
      <c r="AJ217" s="29" t="s">
        <v>14</v>
      </c>
      <c r="AK217" s="45"/>
      <c r="AL217" s="29" t="s">
        <v>14</v>
      </c>
      <c r="AM217" s="45"/>
      <c r="AN217" s="29" t="s">
        <v>14</v>
      </c>
      <c r="AO217" s="45"/>
      <c r="AP217" s="29" t="s">
        <v>14</v>
      </c>
      <c r="AQ217" s="29"/>
      <c r="AR217" s="29" t="s">
        <v>14</v>
      </c>
      <c r="AS217" s="45"/>
      <c r="AT217" s="29" t="s">
        <v>14</v>
      </c>
      <c r="AU217" s="45"/>
      <c r="AV217" s="29" t="s">
        <v>14</v>
      </c>
      <c r="AW217" s="45"/>
      <c r="AX217" s="29">
        <v>11</v>
      </c>
      <c r="AY217" s="45"/>
      <c r="AZ217" s="29">
        <v>1</v>
      </c>
      <c r="BA217" s="45"/>
      <c r="BB217" s="29" t="s">
        <v>15</v>
      </c>
      <c r="BC217" s="71" t="s">
        <v>89</v>
      </c>
      <c r="BD217" s="29" t="s">
        <v>14</v>
      </c>
      <c r="BE217" s="16"/>
      <c r="BF217" s="16"/>
      <c r="BG217" s="16"/>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c r="FW217" s="25"/>
      <c r="FX217" s="25"/>
      <c r="FY217" s="25"/>
      <c r="FZ217" s="25"/>
      <c r="GA217" s="25"/>
      <c r="GB217" s="25"/>
      <c r="GC217" s="25"/>
      <c r="GD217" s="25"/>
      <c r="GE217" s="25"/>
      <c r="GF217" s="25"/>
      <c r="GG217" s="25"/>
      <c r="GH217" s="25"/>
      <c r="GI217" s="25"/>
      <c r="GJ217" s="25"/>
      <c r="GK217" s="25"/>
      <c r="GL217" s="25"/>
      <c r="GM217" s="25"/>
      <c r="GN217" s="25"/>
      <c r="GO217" s="25"/>
      <c r="GP217" s="25"/>
      <c r="GQ217" s="25"/>
      <c r="GR217" s="25"/>
      <c r="GS217" s="25"/>
      <c r="GT217" s="25"/>
      <c r="GU217" s="25"/>
      <c r="GV217" s="25"/>
      <c r="GW217" s="25"/>
      <c r="GX217" s="25"/>
      <c r="GY217" s="25"/>
      <c r="GZ217" s="25"/>
      <c r="HA217" s="25"/>
      <c r="HB217" s="25"/>
      <c r="HC217" s="25"/>
      <c r="HD217" s="25"/>
      <c r="HE217" s="25"/>
      <c r="HF217" s="25"/>
      <c r="HG217" s="25"/>
      <c r="HH217" s="25"/>
      <c r="HI217" s="25"/>
      <c r="HJ217" s="25"/>
      <c r="HK217" s="25"/>
      <c r="HL217" s="25"/>
      <c r="HM217" s="25"/>
      <c r="HN217" s="25"/>
      <c r="HO217" s="25"/>
      <c r="HP217" s="25"/>
      <c r="HQ217" s="25"/>
      <c r="HR217" s="25"/>
      <c r="HS217" s="25"/>
      <c r="HT217" s="25"/>
      <c r="HU217" s="25"/>
      <c r="HV217" s="25"/>
      <c r="HW217" s="25"/>
      <c r="HX217" s="25"/>
      <c r="HY217" s="25"/>
      <c r="HZ217" s="25"/>
      <c r="IA217" s="25"/>
      <c r="IB217" s="25"/>
      <c r="IC217" s="25"/>
    </row>
    <row r="218" spans="1:237" s="3" customFormat="1">
      <c r="A218" s="25"/>
      <c r="B218" s="90"/>
      <c r="C218" s="91">
        <v>2020</v>
      </c>
      <c r="D218" s="29">
        <v>6</v>
      </c>
      <c r="E218" s="45"/>
      <c r="F218" s="29" t="s">
        <v>14</v>
      </c>
      <c r="G218" s="45"/>
      <c r="H218" s="29" t="s">
        <v>14</v>
      </c>
      <c r="I218" s="45"/>
      <c r="J218" s="29" t="s">
        <v>14</v>
      </c>
      <c r="K218" s="45"/>
      <c r="L218" s="29" t="s">
        <v>14</v>
      </c>
      <c r="M218" s="50"/>
      <c r="N218" s="29">
        <v>22</v>
      </c>
      <c r="O218" s="45"/>
      <c r="P218" s="29" t="s">
        <v>14</v>
      </c>
      <c r="Q218" s="45"/>
      <c r="R218" s="29" t="s">
        <v>14</v>
      </c>
      <c r="S218" s="45"/>
      <c r="T218" s="29" t="s">
        <v>14</v>
      </c>
      <c r="U218" s="45"/>
      <c r="V218" s="29" t="s">
        <v>14</v>
      </c>
      <c r="W218" s="45"/>
      <c r="X218" s="29" t="s">
        <v>14</v>
      </c>
      <c r="Y218" s="45"/>
      <c r="Z218" s="29" t="s">
        <v>15</v>
      </c>
      <c r="AA218" s="45"/>
      <c r="AB218" s="29"/>
      <c r="AC218" s="45"/>
      <c r="AD218" s="29">
        <v>7</v>
      </c>
      <c r="AE218" s="45"/>
      <c r="AF218" s="29" t="s">
        <v>15</v>
      </c>
      <c r="AG218" s="29"/>
      <c r="AH218" s="29" t="s">
        <v>14</v>
      </c>
      <c r="AI218" s="45"/>
      <c r="AJ218" s="29" t="s">
        <v>14</v>
      </c>
      <c r="AK218" s="45"/>
      <c r="AL218" s="29" t="s">
        <v>14</v>
      </c>
      <c r="AM218" s="45"/>
      <c r="AN218" s="29"/>
      <c r="AO218" s="45"/>
      <c r="AP218" s="29" t="s">
        <v>15</v>
      </c>
      <c r="AQ218" s="29"/>
      <c r="AR218" s="29" t="s">
        <v>14</v>
      </c>
      <c r="AS218" s="45"/>
      <c r="AT218" s="29" t="s">
        <v>14</v>
      </c>
      <c r="AU218" s="45"/>
      <c r="AV218" s="29" t="s">
        <v>14</v>
      </c>
      <c r="AW218" s="45"/>
      <c r="AX218" s="29">
        <v>7</v>
      </c>
      <c r="AY218" s="45"/>
      <c r="AZ218" s="29" t="s">
        <v>14</v>
      </c>
      <c r="BA218" s="45"/>
      <c r="BB218" s="29">
        <v>76</v>
      </c>
      <c r="BC218" s="45"/>
      <c r="BD218" s="29" t="s">
        <v>14</v>
      </c>
      <c r="BE218" s="16"/>
      <c r="BF218" s="16"/>
      <c r="BG218" s="16"/>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c r="DA218" s="25"/>
      <c r="DB218" s="25"/>
      <c r="DC218" s="25"/>
      <c r="DD218" s="25"/>
      <c r="DE218" s="25"/>
      <c r="DF218" s="25"/>
      <c r="DG218" s="25"/>
      <c r="DH218" s="25"/>
      <c r="DI218" s="25"/>
      <c r="DJ218" s="25"/>
      <c r="DK218" s="25"/>
      <c r="DL218" s="25"/>
      <c r="DM218" s="25"/>
      <c r="DN218" s="25"/>
      <c r="DO218" s="25"/>
      <c r="DP218" s="25"/>
      <c r="DQ218" s="25"/>
      <c r="DR218" s="25"/>
      <c r="DS218" s="25"/>
      <c r="DT218" s="25"/>
      <c r="DU218" s="25"/>
      <c r="DV218" s="25"/>
      <c r="DW218" s="25"/>
      <c r="DX218" s="25"/>
      <c r="DY218" s="25"/>
      <c r="DZ218" s="25"/>
      <c r="EA218" s="25"/>
      <c r="EB218" s="25"/>
      <c r="EC218" s="25"/>
      <c r="ED218" s="25"/>
      <c r="EE218" s="25"/>
      <c r="EF218" s="25"/>
      <c r="EG218" s="25"/>
      <c r="EH218" s="25"/>
      <c r="EI218" s="25"/>
      <c r="EJ218" s="25"/>
      <c r="EK218" s="25"/>
      <c r="EL218" s="25"/>
      <c r="EM218" s="25"/>
      <c r="EN218" s="25"/>
      <c r="EO218" s="25"/>
      <c r="EP218" s="25"/>
      <c r="EQ218" s="25"/>
      <c r="ER218" s="25"/>
      <c r="ES218" s="25"/>
      <c r="ET218" s="25"/>
      <c r="EU218" s="25"/>
      <c r="EV218" s="25"/>
      <c r="EW218" s="25"/>
      <c r="EX218" s="25"/>
      <c r="EY218" s="25"/>
      <c r="EZ218" s="25"/>
      <c r="FA218" s="25"/>
      <c r="FB218" s="25"/>
      <c r="FC218" s="25"/>
      <c r="FD218" s="25"/>
      <c r="FE218" s="25"/>
      <c r="FF218" s="25"/>
      <c r="FG218" s="25"/>
      <c r="FH218" s="25"/>
      <c r="FI218" s="25"/>
      <c r="FJ218" s="25"/>
      <c r="FK218" s="25"/>
      <c r="FL218" s="25"/>
      <c r="FM218" s="25"/>
      <c r="FN218" s="25"/>
      <c r="FO218" s="25"/>
      <c r="FP218" s="25"/>
      <c r="FQ218" s="25"/>
      <c r="FR218" s="25"/>
      <c r="FS218" s="25"/>
      <c r="FT218" s="25"/>
      <c r="FU218" s="25"/>
      <c r="FV218" s="25"/>
      <c r="FW218" s="25"/>
      <c r="FX218" s="25"/>
      <c r="FY218" s="25"/>
      <c r="FZ218" s="25"/>
      <c r="GA218" s="25"/>
      <c r="GB218" s="25"/>
      <c r="GC218" s="25"/>
      <c r="GD218" s="25"/>
      <c r="GE218" s="25"/>
      <c r="GF218" s="25"/>
      <c r="GG218" s="25"/>
      <c r="GH218" s="25"/>
      <c r="GI218" s="25"/>
      <c r="GJ218" s="25"/>
      <c r="GK218" s="25"/>
      <c r="GL218" s="25"/>
      <c r="GM218" s="25"/>
      <c r="GN218" s="25"/>
      <c r="GO218" s="25"/>
      <c r="GP218" s="25"/>
      <c r="GQ218" s="25"/>
      <c r="GR218" s="25"/>
      <c r="GS218" s="25"/>
      <c r="GT218" s="25"/>
      <c r="GU218" s="25"/>
      <c r="GV218" s="25"/>
      <c r="GW218" s="25"/>
      <c r="GX218" s="25"/>
      <c r="GY218" s="25"/>
      <c r="GZ218" s="25"/>
      <c r="HA218" s="25"/>
      <c r="HB218" s="25"/>
      <c r="HC218" s="25"/>
      <c r="HD218" s="25"/>
      <c r="HE218" s="25"/>
      <c r="HF218" s="25"/>
      <c r="HG218" s="25"/>
      <c r="HH218" s="25"/>
      <c r="HI218" s="25"/>
      <c r="HJ218" s="25"/>
      <c r="HK218" s="25"/>
      <c r="HL218" s="25"/>
      <c r="HM218" s="25"/>
      <c r="HN218" s="25"/>
      <c r="HO218" s="25"/>
      <c r="HP218" s="25"/>
      <c r="HQ218" s="25"/>
      <c r="HR218" s="25"/>
      <c r="HS218" s="25"/>
      <c r="HT218" s="25"/>
      <c r="HU218" s="25"/>
      <c r="HV218" s="25"/>
      <c r="HW218" s="25"/>
      <c r="HX218" s="25"/>
      <c r="HY218" s="25"/>
      <c r="HZ218" s="25"/>
      <c r="IA218" s="25"/>
      <c r="IB218" s="25"/>
      <c r="IC218" s="25"/>
    </row>
    <row r="219" spans="1:237" s="5" customFormat="1">
      <c r="A219" s="16"/>
      <c r="B219" s="90"/>
      <c r="C219" s="91">
        <v>2021</v>
      </c>
      <c r="D219" s="29" t="s">
        <v>14</v>
      </c>
      <c r="E219" s="29"/>
      <c r="F219" s="29" t="s">
        <v>14</v>
      </c>
      <c r="G219" s="29"/>
      <c r="H219" s="29" t="s">
        <v>14</v>
      </c>
      <c r="I219" s="29"/>
      <c r="J219" s="29" t="s">
        <v>14</v>
      </c>
      <c r="K219" s="29"/>
      <c r="L219" s="29" t="s">
        <v>14</v>
      </c>
      <c r="M219" s="50"/>
      <c r="N219" s="29" t="s">
        <v>15</v>
      </c>
      <c r="O219" s="29"/>
      <c r="P219" s="29" t="s">
        <v>14</v>
      </c>
      <c r="Q219" s="29"/>
      <c r="R219" s="29" t="s">
        <v>15</v>
      </c>
      <c r="S219" s="29"/>
      <c r="T219" s="29" t="s">
        <v>14</v>
      </c>
      <c r="U219" s="29"/>
      <c r="V219" s="29" t="s">
        <v>14</v>
      </c>
      <c r="W219" s="29"/>
      <c r="X219" s="29" t="s">
        <v>14</v>
      </c>
      <c r="Y219" s="29"/>
      <c r="Z219" s="29" t="s">
        <v>14</v>
      </c>
      <c r="AA219" s="29"/>
      <c r="AB219" s="29" t="s">
        <v>14</v>
      </c>
      <c r="AC219" s="29"/>
      <c r="AD219" s="29" t="s">
        <v>14</v>
      </c>
      <c r="AE219" s="29"/>
      <c r="AF219" s="29" t="s">
        <v>15</v>
      </c>
      <c r="AG219" s="29"/>
      <c r="AH219" s="29" t="s">
        <v>14</v>
      </c>
      <c r="AI219" s="29"/>
      <c r="AJ219" s="29" t="s">
        <v>14</v>
      </c>
      <c r="AK219" s="29"/>
      <c r="AL219" s="29" t="s">
        <v>14</v>
      </c>
      <c r="AM219" s="29"/>
      <c r="AN219" s="29" t="s">
        <v>14</v>
      </c>
      <c r="AO219" s="29"/>
      <c r="AP219" s="29" t="s">
        <v>14</v>
      </c>
      <c r="AQ219" s="29"/>
      <c r="AR219" s="29" t="s">
        <v>14</v>
      </c>
      <c r="AS219" s="29"/>
      <c r="AT219" s="29" t="s">
        <v>14</v>
      </c>
      <c r="AU219" s="29"/>
      <c r="AV219" s="29">
        <v>150</v>
      </c>
      <c r="AW219" s="29"/>
      <c r="AX219" s="29">
        <v>4</v>
      </c>
      <c r="AY219" s="29"/>
      <c r="AZ219" s="29" t="s">
        <v>15</v>
      </c>
      <c r="BA219" s="29"/>
      <c r="BB219" s="29">
        <v>212</v>
      </c>
      <c r="BC219" s="29"/>
      <c r="BD219" s="29" t="s">
        <v>14</v>
      </c>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16"/>
      <c r="DE219" s="16"/>
      <c r="DF219" s="16"/>
      <c r="DG219" s="16"/>
      <c r="DH219" s="16"/>
      <c r="DI219" s="16"/>
      <c r="DJ219" s="16"/>
      <c r="DK219" s="16"/>
      <c r="DL219" s="16"/>
      <c r="DM219" s="16"/>
      <c r="DN219" s="16"/>
      <c r="DO219" s="16"/>
      <c r="DP219" s="16"/>
      <c r="DQ219" s="16"/>
      <c r="DR219" s="16"/>
      <c r="DS219" s="16"/>
      <c r="DT219" s="16"/>
      <c r="DU219" s="16"/>
      <c r="DV219" s="16"/>
      <c r="DW219" s="16"/>
      <c r="DX219" s="16"/>
      <c r="DY219" s="16"/>
      <c r="DZ219" s="16"/>
      <c r="EA219" s="16"/>
      <c r="EB219" s="16"/>
      <c r="EC219" s="16"/>
      <c r="ED219" s="16"/>
      <c r="EE219" s="16"/>
      <c r="EF219" s="16"/>
      <c r="EG219" s="16"/>
      <c r="EH219" s="16"/>
      <c r="EI219" s="16"/>
      <c r="EJ219" s="16"/>
      <c r="EK219" s="16"/>
      <c r="EL219" s="16"/>
      <c r="EM219" s="16"/>
      <c r="EN219" s="16"/>
      <c r="EO219" s="16"/>
      <c r="EP219" s="16"/>
      <c r="EQ219" s="16"/>
      <c r="ER219" s="16"/>
      <c r="ES219" s="16"/>
      <c r="ET219" s="16"/>
      <c r="EU219" s="16"/>
      <c r="EV219" s="16"/>
      <c r="EW219" s="16"/>
      <c r="EX219" s="16"/>
      <c r="EY219" s="16"/>
      <c r="EZ219" s="16"/>
      <c r="FA219" s="16"/>
      <c r="FB219" s="16"/>
      <c r="FC219" s="16"/>
      <c r="FD219" s="16"/>
      <c r="FE219" s="16"/>
      <c r="FF219" s="16"/>
      <c r="FG219" s="16"/>
      <c r="FH219" s="16"/>
      <c r="FI219" s="16"/>
      <c r="FJ219" s="16"/>
      <c r="FK219" s="16"/>
      <c r="FL219" s="16"/>
      <c r="FM219" s="16"/>
      <c r="FN219" s="16"/>
      <c r="FO219" s="16"/>
      <c r="FP219" s="16"/>
      <c r="FQ219" s="16"/>
      <c r="FR219" s="16"/>
      <c r="FS219" s="16"/>
      <c r="FT219" s="16"/>
      <c r="FU219" s="16"/>
      <c r="FV219" s="16"/>
      <c r="FW219" s="16"/>
      <c r="FX219" s="16"/>
      <c r="FY219" s="16"/>
      <c r="FZ219" s="16"/>
      <c r="GA219" s="16"/>
      <c r="GB219" s="16"/>
      <c r="GC219" s="16"/>
      <c r="GD219" s="16"/>
      <c r="GE219" s="16"/>
      <c r="GF219" s="16"/>
      <c r="GG219" s="16"/>
      <c r="GH219" s="16"/>
      <c r="GI219" s="16"/>
      <c r="GJ219" s="16"/>
      <c r="GK219" s="16"/>
      <c r="GL219" s="16"/>
      <c r="GM219" s="16"/>
      <c r="GN219" s="16"/>
      <c r="GO219" s="16"/>
      <c r="GP219" s="16"/>
      <c r="GQ219" s="16"/>
      <c r="GR219" s="16"/>
      <c r="GS219" s="16"/>
      <c r="GT219" s="16"/>
      <c r="GU219" s="16"/>
      <c r="GV219" s="16"/>
      <c r="GW219" s="16"/>
      <c r="GX219" s="16"/>
      <c r="GY219" s="16"/>
      <c r="GZ219" s="16"/>
      <c r="HA219" s="16"/>
      <c r="HB219" s="16"/>
      <c r="HC219" s="16"/>
      <c r="HD219" s="16"/>
      <c r="HE219" s="16"/>
      <c r="HF219" s="16"/>
      <c r="HG219" s="16"/>
      <c r="HH219" s="16"/>
      <c r="HI219" s="16"/>
      <c r="HJ219" s="16"/>
      <c r="HK219" s="16"/>
      <c r="HL219" s="16"/>
      <c r="HM219" s="16"/>
      <c r="HN219" s="16"/>
      <c r="HO219" s="16"/>
      <c r="HP219" s="16"/>
      <c r="HQ219" s="16"/>
      <c r="HR219" s="16"/>
      <c r="HS219" s="16"/>
      <c r="HT219" s="16"/>
      <c r="HU219" s="16"/>
      <c r="HV219" s="16"/>
      <c r="HW219" s="16"/>
      <c r="HX219" s="16"/>
      <c r="HY219" s="16"/>
      <c r="HZ219" s="16"/>
      <c r="IA219" s="16"/>
      <c r="IB219" s="16"/>
      <c r="IC219" s="16"/>
    </row>
    <row r="220" spans="1:237" s="4" customFormat="1">
      <c r="A220" s="16"/>
      <c r="B220" s="90"/>
      <c r="C220" s="92">
        <v>2022</v>
      </c>
      <c r="D220" s="29">
        <v>1</v>
      </c>
      <c r="E220" s="29"/>
      <c r="F220" s="29" t="s">
        <v>14</v>
      </c>
      <c r="G220" s="29"/>
      <c r="H220" s="29" t="s">
        <v>14</v>
      </c>
      <c r="I220" s="29"/>
      <c r="J220" s="29" t="s">
        <v>14</v>
      </c>
      <c r="K220" s="29"/>
      <c r="L220" s="29" t="s">
        <v>14</v>
      </c>
      <c r="M220" s="50"/>
      <c r="N220" s="29" t="s">
        <v>15</v>
      </c>
      <c r="O220" s="29"/>
      <c r="P220" s="29" t="s">
        <v>14</v>
      </c>
      <c r="Q220" s="29"/>
      <c r="R220" s="29" t="s">
        <v>14</v>
      </c>
      <c r="S220" s="29"/>
      <c r="T220" s="29" t="s">
        <v>14</v>
      </c>
      <c r="U220" s="29"/>
      <c r="V220" s="29" t="s">
        <v>14</v>
      </c>
      <c r="W220" s="29"/>
      <c r="X220" s="29" t="s">
        <v>14</v>
      </c>
      <c r="Y220" s="29"/>
      <c r="Z220" s="29" t="s">
        <v>14</v>
      </c>
      <c r="AA220" s="29"/>
      <c r="AB220" s="29" t="s">
        <v>14</v>
      </c>
      <c r="AC220" s="29"/>
      <c r="AD220" s="29" t="s">
        <v>14</v>
      </c>
      <c r="AE220" s="29"/>
      <c r="AF220" s="29" t="s">
        <v>14</v>
      </c>
      <c r="AG220" s="29"/>
      <c r="AH220" s="29" t="s">
        <v>14</v>
      </c>
      <c r="AI220" s="29"/>
      <c r="AJ220" s="29" t="s">
        <v>14</v>
      </c>
      <c r="AK220" s="29"/>
      <c r="AL220" s="29" t="s">
        <v>14</v>
      </c>
      <c r="AM220" s="29"/>
      <c r="AN220" s="29" t="s">
        <v>14</v>
      </c>
      <c r="AO220" s="29"/>
      <c r="AP220" s="29" t="s">
        <v>14</v>
      </c>
      <c r="AQ220" s="29"/>
      <c r="AR220" s="29" t="s">
        <v>14</v>
      </c>
      <c r="AS220" s="29"/>
      <c r="AT220" s="29" t="s">
        <v>14</v>
      </c>
      <c r="AU220" s="29"/>
      <c r="AV220" s="29" t="s">
        <v>14</v>
      </c>
      <c r="AW220" s="29"/>
      <c r="AX220" s="29">
        <v>829</v>
      </c>
      <c r="AY220" s="29"/>
      <c r="AZ220" s="29" t="s">
        <v>14</v>
      </c>
      <c r="BA220" s="29"/>
      <c r="BB220" s="29">
        <v>3</v>
      </c>
      <c r="BC220" s="71" t="s">
        <v>89</v>
      </c>
      <c r="BD220" s="29" t="s">
        <v>14</v>
      </c>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16"/>
      <c r="DE220" s="16"/>
      <c r="DF220" s="16"/>
      <c r="DG220" s="16"/>
      <c r="DH220" s="16"/>
      <c r="DI220" s="16"/>
      <c r="DJ220" s="16"/>
      <c r="DK220" s="16"/>
      <c r="DL220" s="16"/>
      <c r="DM220" s="16"/>
      <c r="DN220" s="16"/>
      <c r="DO220" s="16"/>
      <c r="DP220" s="16"/>
      <c r="DQ220" s="16"/>
      <c r="DR220" s="16"/>
      <c r="DS220" s="16"/>
      <c r="DT220" s="16"/>
      <c r="DU220" s="16"/>
      <c r="DV220" s="16"/>
      <c r="DW220" s="16"/>
      <c r="DX220" s="16"/>
      <c r="DY220" s="16"/>
      <c r="DZ220" s="16"/>
      <c r="EA220" s="16"/>
      <c r="EB220" s="16"/>
      <c r="EC220" s="16"/>
      <c r="ED220" s="16"/>
      <c r="EE220" s="16"/>
      <c r="EF220" s="16"/>
      <c r="EG220" s="16"/>
      <c r="EH220" s="16"/>
      <c r="EI220" s="16"/>
      <c r="EJ220" s="16"/>
      <c r="EK220" s="16"/>
      <c r="EL220" s="16"/>
      <c r="EM220" s="16"/>
      <c r="EN220" s="16"/>
      <c r="EO220" s="16"/>
      <c r="EP220" s="16"/>
      <c r="EQ220" s="16"/>
      <c r="ER220" s="16"/>
      <c r="ES220" s="16"/>
      <c r="ET220" s="16"/>
      <c r="EU220" s="16"/>
      <c r="EV220" s="16"/>
      <c r="EW220" s="16"/>
      <c r="EX220" s="16"/>
      <c r="EY220" s="16"/>
      <c r="EZ220" s="16"/>
      <c r="FA220" s="16"/>
      <c r="FB220" s="16"/>
      <c r="FC220" s="16"/>
      <c r="FD220" s="16"/>
      <c r="FE220" s="16"/>
      <c r="FF220" s="16"/>
      <c r="FG220" s="16"/>
      <c r="FH220" s="16"/>
      <c r="FI220" s="16"/>
      <c r="FJ220" s="16"/>
      <c r="FK220" s="16"/>
      <c r="FL220" s="16"/>
      <c r="FM220" s="16"/>
      <c r="FN220" s="16"/>
      <c r="FO220" s="16"/>
      <c r="FP220" s="16"/>
      <c r="FQ220" s="16"/>
      <c r="FR220" s="16"/>
      <c r="FS220" s="16"/>
      <c r="FT220" s="16"/>
      <c r="FU220" s="16"/>
      <c r="FV220" s="16"/>
      <c r="FW220" s="16"/>
      <c r="FX220" s="16"/>
      <c r="FY220" s="16"/>
      <c r="FZ220" s="16"/>
      <c r="GA220" s="16"/>
      <c r="GB220" s="16"/>
      <c r="GC220" s="16"/>
      <c r="GD220" s="16"/>
      <c r="GE220" s="16"/>
      <c r="GF220" s="16"/>
      <c r="GG220" s="16"/>
      <c r="GH220" s="16"/>
      <c r="GI220" s="16"/>
      <c r="GJ220" s="16"/>
      <c r="GK220" s="16"/>
      <c r="GL220" s="16"/>
      <c r="GM220" s="16"/>
      <c r="GN220" s="16"/>
      <c r="GO220" s="16"/>
      <c r="GP220" s="16"/>
      <c r="GQ220" s="16"/>
      <c r="GR220" s="16"/>
      <c r="GS220" s="16"/>
      <c r="GT220" s="16"/>
      <c r="GU220" s="16"/>
      <c r="GV220" s="16"/>
      <c r="GW220" s="16"/>
      <c r="GX220" s="16"/>
      <c r="GY220" s="16"/>
      <c r="GZ220" s="16"/>
      <c r="HA220" s="16"/>
      <c r="HB220" s="16"/>
      <c r="HC220" s="16"/>
      <c r="HD220" s="16"/>
      <c r="HE220" s="16"/>
      <c r="HF220" s="16"/>
      <c r="HG220" s="16"/>
      <c r="HH220" s="16"/>
      <c r="HI220" s="16"/>
      <c r="HJ220" s="16"/>
      <c r="HK220" s="16"/>
      <c r="HL220" s="16"/>
      <c r="HM220" s="16"/>
      <c r="HN220" s="16"/>
      <c r="HO220" s="16"/>
      <c r="HP220" s="16"/>
      <c r="HQ220" s="16"/>
      <c r="HR220" s="16"/>
      <c r="HS220" s="16"/>
      <c r="HT220" s="16"/>
      <c r="HU220" s="16"/>
      <c r="HV220" s="16"/>
      <c r="HW220" s="16"/>
      <c r="HX220" s="16"/>
      <c r="HY220" s="16"/>
      <c r="HZ220" s="16"/>
      <c r="IA220" s="16"/>
      <c r="IB220" s="16"/>
      <c r="IC220" s="16"/>
    </row>
    <row r="221" spans="1:237" customFormat="1">
      <c r="A221" s="14"/>
      <c r="B221" s="31" t="s">
        <v>137</v>
      </c>
      <c r="C221" s="32">
        <v>2018</v>
      </c>
      <c r="D221" s="17">
        <f>SUM(D194,D195,D203,D207,D212,D216)</f>
        <v>10</v>
      </c>
      <c r="E221" s="17"/>
      <c r="F221" s="17">
        <f>SUM(F194,F195,F203,F207,F212,F216)</f>
        <v>0</v>
      </c>
      <c r="G221" s="17"/>
      <c r="H221" s="17">
        <f>SUM(H194,H195,H203,H207,H212,H216)</f>
        <v>0</v>
      </c>
      <c r="I221" s="17"/>
      <c r="J221" s="17">
        <f>SUM(J194,J195,J203,J207,J212,J216)</f>
        <v>0</v>
      </c>
      <c r="K221" s="17"/>
      <c r="L221" s="17">
        <f>SUM(L194,L195,L203,L207,L212,L216)</f>
        <v>2</v>
      </c>
      <c r="M221" s="53"/>
      <c r="N221" s="17">
        <f>SUM(N194,N195,N203,N207,N212,N216)</f>
        <v>0</v>
      </c>
      <c r="O221" s="17"/>
      <c r="P221" s="17">
        <f>SUM(P194,P195,P203,P207,P212,P216)</f>
        <v>0</v>
      </c>
      <c r="Q221" s="17"/>
      <c r="R221" s="17">
        <f>SUM(R194,R195,R203,R207,R212,R216)</f>
        <v>0</v>
      </c>
      <c r="S221" s="17"/>
      <c r="T221" s="17">
        <f>SUM(T194,T195,T203,T207,T212,T216)</f>
        <v>0</v>
      </c>
      <c r="U221" s="17"/>
      <c r="V221" s="17">
        <f>SUM(V194,V195,V203,V207,V212,V216)</f>
        <v>2000</v>
      </c>
      <c r="W221" s="17"/>
      <c r="X221" s="17">
        <f>SUM(X194,X195,X203,X207,X212,X216)</f>
        <v>0</v>
      </c>
      <c r="Y221" s="17"/>
      <c r="Z221" s="17">
        <f>SUM(Z194,Z195,Z203,Z207,Z212,Z216)</f>
        <v>1</v>
      </c>
      <c r="AA221" s="17"/>
      <c r="AB221" s="17">
        <f>SUM(AB194,AB195,AB203,AB207,AB212,AB216)</f>
        <v>0</v>
      </c>
      <c r="AC221" s="17"/>
      <c r="AD221" s="17">
        <f>SUM(AD194,AD195,AD203,AD207,AD212,AD216)</f>
        <v>0</v>
      </c>
      <c r="AE221" s="17"/>
      <c r="AF221" s="17">
        <f>SUM(AF194,AF195,AF203,AF207,AF212,AF216)</f>
        <v>0</v>
      </c>
      <c r="AG221" s="17"/>
      <c r="AH221" s="17">
        <f>SUM(AH194,AH195,AH203,AH207,AH212,AH216)</f>
        <v>0</v>
      </c>
      <c r="AI221" s="17"/>
      <c r="AJ221" s="17">
        <f>SUM(AJ194,AJ195,AJ203,AJ207,AJ212,AJ216)</f>
        <v>0</v>
      </c>
      <c r="AK221" s="17"/>
      <c r="AL221" s="17">
        <f>SUM(AL194,AL195,AL203,AL207,AL212,AL216)</f>
        <v>0</v>
      </c>
      <c r="AM221" s="17"/>
      <c r="AN221" s="17">
        <f>SUM(AN194,AN195,AN203,AN207,AN212,AN216)</f>
        <v>0</v>
      </c>
      <c r="AO221" s="17"/>
      <c r="AP221" s="17">
        <f>SUM(AP194,AP195,AP203,AP207,AP212,AP216)</f>
        <v>12</v>
      </c>
      <c r="AQ221" s="17"/>
      <c r="AR221" s="17">
        <f>SUM(AR194,AR195,AR203,AR207,AR212,AR216)</f>
        <v>0</v>
      </c>
      <c r="AS221" s="17"/>
      <c r="AT221" s="17">
        <f>SUM(AT194,AT195,AT203,AT207,AT212,AT216)</f>
        <v>6</v>
      </c>
      <c r="AU221" s="17"/>
      <c r="AV221" s="17">
        <f>SUM(AV194,AV195,AV203,AV207,AV212,AV216)</f>
        <v>0</v>
      </c>
      <c r="AW221" s="17"/>
      <c r="AX221" s="17">
        <f>SUM(AX194,AX195,AX203,AX207,AX212,AX216)</f>
        <v>1530</v>
      </c>
      <c r="AY221" s="17"/>
      <c r="AZ221" s="17">
        <f>SUM(AZ194,AZ195,AZ203,AZ207,AZ212,AZ216)</f>
        <v>18</v>
      </c>
      <c r="BA221" s="17"/>
      <c r="BB221" s="17">
        <f>SUM(BB194,BB195,BB203,BB207,BB212,BB216)</f>
        <v>11</v>
      </c>
      <c r="BC221" s="17"/>
      <c r="BD221" s="17">
        <f>SUM(BD194,BD195,BD203,BD207,BD212,BD216)</f>
        <v>0</v>
      </c>
      <c r="BE221" s="16"/>
      <c r="BF221" s="16"/>
      <c r="BG221" s="16"/>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c r="DU221" s="14"/>
      <c r="DV221" s="14"/>
      <c r="DW221" s="14"/>
      <c r="DX221" s="14"/>
      <c r="DY221" s="14"/>
      <c r="DZ221" s="14"/>
      <c r="EA221" s="14"/>
      <c r="EB221" s="14"/>
      <c r="EC221" s="14"/>
      <c r="ED221" s="14"/>
      <c r="EE221" s="14"/>
      <c r="EF221" s="14"/>
      <c r="EG221" s="14"/>
      <c r="EH221" s="14"/>
      <c r="EI221" s="14"/>
      <c r="EJ221" s="14"/>
      <c r="EK221" s="14"/>
      <c r="EL221" s="14"/>
      <c r="EM221" s="14"/>
      <c r="EN221" s="14"/>
      <c r="EO221" s="14"/>
      <c r="EP221" s="14"/>
      <c r="EQ221" s="14"/>
      <c r="ER221" s="14"/>
      <c r="ES221" s="14"/>
      <c r="ET221" s="14"/>
      <c r="EU221" s="14"/>
      <c r="EV221" s="14"/>
      <c r="EW221" s="14"/>
      <c r="EX221" s="14"/>
      <c r="EY221" s="14"/>
      <c r="EZ221" s="14"/>
      <c r="FA221" s="14"/>
      <c r="FB221" s="14"/>
      <c r="FC221" s="14"/>
      <c r="FD221" s="14"/>
      <c r="FE221" s="14"/>
      <c r="FF221" s="14"/>
      <c r="FG221" s="14"/>
      <c r="FH221" s="14"/>
      <c r="FI221" s="14"/>
      <c r="FJ221" s="14"/>
      <c r="FK221" s="14"/>
      <c r="FL221" s="14"/>
      <c r="FM221" s="14"/>
      <c r="FN221" s="14"/>
      <c r="FO221" s="14"/>
      <c r="FP221" s="14"/>
      <c r="FQ221" s="14"/>
      <c r="FR221" s="14"/>
      <c r="FS221" s="14"/>
      <c r="FT221" s="14"/>
      <c r="FU221" s="14"/>
      <c r="FV221" s="14"/>
      <c r="FW221" s="14"/>
      <c r="FX221" s="14"/>
      <c r="FY221" s="14"/>
      <c r="FZ221" s="14"/>
      <c r="GA221" s="14"/>
      <c r="GB221" s="14"/>
      <c r="GC221" s="14"/>
      <c r="GD221" s="14"/>
      <c r="GE221" s="14"/>
      <c r="GF221" s="14"/>
      <c r="GG221" s="14"/>
      <c r="GH221" s="14"/>
      <c r="GI221" s="14"/>
      <c r="GJ221" s="14"/>
      <c r="GK221" s="14"/>
      <c r="GL221" s="14"/>
      <c r="GM221" s="14"/>
      <c r="GN221" s="14"/>
      <c r="GO221" s="14"/>
      <c r="GP221" s="14"/>
      <c r="GQ221" s="14"/>
      <c r="GR221" s="14"/>
      <c r="GS221" s="14"/>
      <c r="GT221" s="14"/>
      <c r="GU221" s="14"/>
      <c r="GV221" s="14"/>
      <c r="GW221" s="14"/>
      <c r="GX221" s="14"/>
      <c r="GY221" s="14"/>
      <c r="GZ221" s="14"/>
      <c r="HA221" s="14"/>
      <c r="HB221" s="14"/>
      <c r="HC221" s="14"/>
      <c r="HD221" s="14"/>
      <c r="HE221" s="14"/>
      <c r="HF221" s="14"/>
      <c r="HG221" s="14"/>
      <c r="HH221" s="14"/>
      <c r="HI221" s="14"/>
      <c r="HJ221" s="14"/>
      <c r="HK221" s="14"/>
      <c r="HL221" s="14"/>
      <c r="HM221" s="14"/>
      <c r="HN221" s="14"/>
      <c r="HO221" s="14"/>
      <c r="HP221" s="14"/>
      <c r="HQ221" s="14"/>
      <c r="HR221" s="14"/>
      <c r="HS221" s="14"/>
      <c r="HT221" s="14"/>
      <c r="HU221" s="14"/>
      <c r="HV221" s="14"/>
      <c r="HW221" s="14"/>
      <c r="HX221" s="14"/>
      <c r="HY221" s="14"/>
      <c r="HZ221" s="14"/>
      <c r="IA221" s="14"/>
      <c r="IB221" s="14"/>
      <c r="IC221" s="14"/>
    </row>
    <row r="222" spans="1:237" customFormat="1">
      <c r="A222" s="14"/>
      <c r="B222" s="31" t="s">
        <v>137</v>
      </c>
      <c r="C222" s="32">
        <v>2019</v>
      </c>
      <c r="D222" s="17">
        <f>SUM(D196,D204,D208,D213,D217)</f>
        <v>20</v>
      </c>
      <c r="E222" s="17"/>
      <c r="F222" s="17">
        <f>SUM(F196,F204,F208,F213,F217)</f>
        <v>0</v>
      </c>
      <c r="G222" s="17"/>
      <c r="H222" s="17">
        <f>SUM(H196,H204,H208,H213,H217)</f>
        <v>0</v>
      </c>
      <c r="I222" s="17"/>
      <c r="J222" s="17">
        <f>SUM(J196,J204,J208,J213,J217)</f>
        <v>0</v>
      </c>
      <c r="K222" s="17"/>
      <c r="L222" s="17">
        <f>SUM(L196,L204,L208,L213,L217)</f>
        <v>3</v>
      </c>
      <c r="M222" s="17"/>
      <c r="N222" s="17">
        <f>SUM(N196,N204,N208,N213,N217)</f>
        <v>0</v>
      </c>
      <c r="O222" s="17"/>
      <c r="P222" s="17">
        <f>SUM(P196,P204,P208,P213,P217)</f>
        <v>0</v>
      </c>
      <c r="Q222" s="17"/>
      <c r="R222" s="17">
        <f>SUM(R196,R204,R208,R213,R217)</f>
        <v>0</v>
      </c>
      <c r="S222" s="17"/>
      <c r="T222" s="17">
        <f>SUM(T196,T204,T208,T213,T217)</f>
        <v>0</v>
      </c>
      <c r="U222" s="17"/>
      <c r="V222" s="17">
        <f>SUM(V196,V204,V208,V213,V217)</f>
        <v>0</v>
      </c>
      <c r="W222" s="17"/>
      <c r="X222" s="17">
        <f>SUM(X196,X204,X208,X213,X217)</f>
        <v>0</v>
      </c>
      <c r="Y222" s="17"/>
      <c r="Z222" s="17">
        <f>SUM(Z196,Z204,Z208,Z213,Z217)</f>
        <v>0</v>
      </c>
      <c r="AA222" s="17"/>
      <c r="AB222" s="17">
        <f>SUM(AB196,AB204,AB208,AB213,AB217)</f>
        <v>0</v>
      </c>
      <c r="AC222" s="17"/>
      <c r="AD222" s="17">
        <f>SUM(AD196,AD204,AD208,AD213,AD217)</f>
        <v>0</v>
      </c>
      <c r="AE222" s="17"/>
      <c r="AF222" s="17">
        <f>SUM(AF196,AF204,AF208,AF213,AF217)</f>
        <v>0</v>
      </c>
      <c r="AG222" s="17"/>
      <c r="AH222" s="17">
        <f>SUM(AH196,AH204,AH208,AH213,AH217)</f>
        <v>0</v>
      </c>
      <c r="AI222" s="17"/>
      <c r="AJ222" s="17">
        <f>SUM(AJ196,AJ204,AJ208,AJ213,AJ217)</f>
        <v>0</v>
      </c>
      <c r="AK222" s="17"/>
      <c r="AL222" s="17">
        <f>SUM(AL196,AL204,AL208,AL213,AL217)</f>
        <v>9</v>
      </c>
      <c r="AM222" s="17"/>
      <c r="AN222" s="17">
        <f>SUM(AN196,AN204,AN208,AN213,AN217)</f>
        <v>0</v>
      </c>
      <c r="AO222" s="17"/>
      <c r="AP222" s="17">
        <f>SUM(AP196,AP204,AP208,AP213,AP217)</f>
        <v>0</v>
      </c>
      <c r="AQ222" s="17"/>
      <c r="AR222" s="17">
        <f>SUM(AR196,AR204,AR208,AR213,AR217)</f>
        <v>0</v>
      </c>
      <c r="AS222" s="17"/>
      <c r="AT222" s="17">
        <f>SUM(AT196,AT204,AT208,AT213,AT217)</f>
        <v>89</v>
      </c>
      <c r="AU222" s="17"/>
      <c r="AV222" s="17">
        <f>SUM(AV196,AV204,AV208,AV213,AV217)</f>
        <v>1</v>
      </c>
      <c r="AW222" s="17"/>
      <c r="AX222" s="17">
        <f>SUM(AX196,AX204,AX208,AX213,AX217)</f>
        <v>11</v>
      </c>
      <c r="AY222" s="17"/>
      <c r="AZ222" s="17">
        <f>SUM(AZ196,AZ204,AZ208,AZ213,AZ217)</f>
        <v>2</v>
      </c>
      <c r="BA222" s="17"/>
      <c r="BB222" s="17">
        <f>SUM(BB196,BB204,BB208,BB213,BB217)</f>
        <v>0</v>
      </c>
      <c r="BC222" s="17"/>
      <c r="BD222" s="17">
        <f>SUM(BD196,BD204,BD208,BD213,BD217)</f>
        <v>3</v>
      </c>
      <c r="BE222" s="16"/>
      <c r="BF222" s="16"/>
      <c r="BG222" s="16"/>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c r="DU222" s="14"/>
      <c r="DV222" s="14"/>
      <c r="DW222" s="14"/>
      <c r="DX222" s="14"/>
      <c r="DY222" s="14"/>
      <c r="DZ222" s="14"/>
      <c r="EA222" s="14"/>
      <c r="EB222" s="14"/>
      <c r="EC222" s="14"/>
      <c r="ED222" s="14"/>
      <c r="EE222" s="14"/>
      <c r="EF222" s="14"/>
      <c r="EG222" s="14"/>
      <c r="EH222" s="14"/>
      <c r="EI222" s="14"/>
      <c r="EJ222" s="14"/>
      <c r="EK222" s="14"/>
      <c r="EL222" s="14"/>
      <c r="EM222" s="14"/>
      <c r="EN222" s="14"/>
      <c r="EO222" s="14"/>
      <c r="EP222" s="14"/>
      <c r="EQ222" s="14"/>
      <c r="ER222" s="14"/>
      <c r="ES222" s="14"/>
      <c r="ET222" s="14"/>
      <c r="EU222" s="14"/>
      <c r="EV222" s="14"/>
      <c r="EW222" s="14"/>
      <c r="EX222" s="14"/>
      <c r="EY222" s="14"/>
      <c r="EZ222" s="14"/>
      <c r="FA222" s="14"/>
      <c r="FB222" s="14"/>
      <c r="FC222" s="14"/>
      <c r="FD222" s="14"/>
      <c r="FE222" s="14"/>
      <c r="FF222" s="14"/>
      <c r="FG222" s="14"/>
      <c r="FH222" s="14"/>
      <c r="FI222" s="14"/>
      <c r="FJ222" s="14"/>
      <c r="FK222" s="14"/>
      <c r="FL222" s="14"/>
      <c r="FM222" s="14"/>
      <c r="FN222" s="14"/>
      <c r="FO222" s="14"/>
      <c r="FP222" s="14"/>
      <c r="FQ222" s="14"/>
      <c r="FR222" s="14"/>
      <c r="FS222" s="14"/>
      <c r="FT222" s="14"/>
      <c r="FU222" s="14"/>
      <c r="FV222" s="14"/>
      <c r="FW222" s="14"/>
      <c r="FX222" s="14"/>
      <c r="FY222" s="14"/>
      <c r="FZ222" s="14"/>
      <c r="GA222" s="14"/>
      <c r="GB222" s="14"/>
      <c r="GC222" s="14"/>
      <c r="GD222" s="14"/>
      <c r="GE222" s="14"/>
      <c r="GF222" s="14"/>
      <c r="GG222" s="14"/>
      <c r="GH222" s="14"/>
      <c r="GI222" s="14"/>
      <c r="GJ222" s="14"/>
      <c r="GK222" s="14"/>
      <c r="GL222" s="14"/>
      <c r="GM222" s="14"/>
      <c r="GN222" s="14"/>
      <c r="GO222" s="14"/>
      <c r="GP222" s="14"/>
      <c r="GQ222" s="14"/>
      <c r="GR222" s="14"/>
      <c r="GS222" s="14"/>
      <c r="GT222" s="14"/>
      <c r="GU222" s="14"/>
      <c r="GV222" s="14"/>
      <c r="GW222" s="14"/>
      <c r="GX222" s="14"/>
      <c r="GY222" s="14"/>
      <c r="GZ222" s="14"/>
      <c r="HA222" s="14"/>
      <c r="HB222" s="14"/>
      <c r="HC222" s="14"/>
      <c r="HD222" s="14"/>
      <c r="HE222" s="14"/>
      <c r="HF222" s="14"/>
      <c r="HG222" s="14"/>
      <c r="HH222" s="14"/>
      <c r="HI222" s="14"/>
      <c r="HJ222" s="14"/>
      <c r="HK222" s="14"/>
      <c r="HL222" s="14"/>
      <c r="HM222" s="14"/>
      <c r="HN222" s="14"/>
      <c r="HO222" s="14"/>
      <c r="HP222" s="14"/>
      <c r="HQ222" s="14"/>
      <c r="HR222" s="14"/>
      <c r="HS222" s="14"/>
      <c r="HT222" s="14"/>
      <c r="HU222" s="14"/>
      <c r="HV222" s="14"/>
      <c r="HW222" s="14"/>
      <c r="HX222" s="14"/>
      <c r="HY222" s="14"/>
      <c r="HZ222" s="14"/>
      <c r="IA222" s="14"/>
      <c r="IB222" s="14"/>
      <c r="IC222" s="14"/>
    </row>
    <row r="223" spans="1:237" s="3" customFormat="1">
      <c r="A223" s="25"/>
      <c r="B223" s="31" t="s">
        <v>137</v>
      </c>
      <c r="C223" s="32">
        <v>2020</v>
      </c>
      <c r="D223" s="17">
        <f>SUM(D200,D205,D209,D214,D218)</f>
        <v>54</v>
      </c>
      <c r="E223" s="17"/>
      <c r="F223" s="17">
        <f>SUM(F200,F205,F209,F214,F218)</f>
        <v>0</v>
      </c>
      <c r="G223" s="17"/>
      <c r="H223" s="17">
        <f>SUM(H200,H205,H209,H214,H218)</f>
        <v>0</v>
      </c>
      <c r="I223" s="17"/>
      <c r="J223" s="17">
        <f>SUM(J200,J205,J209,J214,J218)</f>
        <v>0</v>
      </c>
      <c r="K223" s="17"/>
      <c r="L223" s="17">
        <f>SUM(L200,L205,L209,L214,L218)</f>
        <v>0</v>
      </c>
      <c r="M223" s="96"/>
      <c r="N223" s="17">
        <f>SUM(N200,N205,N209,N214,N218)</f>
        <v>42</v>
      </c>
      <c r="O223" s="17"/>
      <c r="P223" s="17">
        <f>SUM(P200,P205,P209,P214,P218)</f>
        <v>0</v>
      </c>
      <c r="Q223" s="17"/>
      <c r="R223" s="17">
        <f>SUM(R200,R205,R209,R214,R218)</f>
        <v>0</v>
      </c>
      <c r="S223" s="17"/>
      <c r="T223" s="17">
        <f>SUM(T200,T205,T209,T214,T218)</f>
        <v>0</v>
      </c>
      <c r="U223" s="17"/>
      <c r="V223" s="17">
        <f>SUM(V200,V205,V209,V214,V218)</f>
        <v>0</v>
      </c>
      <c r="W223" s="17"/>
      <c r="X223" s="17">
        <f>SUM(X200,X205,X209,X214,X218)</f>
        <v>0</v>
      </c>
      <c r="Y223" s="17"/>
      <c r="Z223" s="17">
        <f>SUM(Z200,Z205,Z209,Z214,Z218)</f>
        <v>0</v>
      </c>
      <c r="AA223" s="17"/>
      <c r="AB223" s="17">
        <f>SUM(AB200,AB205,AB209,AB214,AB218)</f>
        <v>0</v>
      </c>
      <c r="AC223" s="17"/>
      <c r="AD223" s="17">
        <f>SUM(AD200,AD205,AD209,AD214,AD218)</f>
        <v>7</v>
      </c>
      <c r="AE223" s="17"/>
      <c r="AF223" s="17">
        <f>SUM(AF200,AF205,AF209,AF214,AF218)</f>
        <v>0</v>
      </c>
      <c r="AG223" s="17"/>
      <c r="AH223" s="17">
        <f>SUM(AH200,AH205,AH209,AH214,AH218)</f>
        <v>0</v>
      </c>
      <c r="AI223" s="17"/>
      <c r="AJ223" s="17">
        <f>SUM(AJ200,AJ205,AJ209,AJ214,AJ218)</f>
        <v>0</v>
      </c>
      <c r="AK223" s="17"/>
      <c r="AL223" s="17">
        <f>SUM(AL200,AL205,AL209,AL214,AL218)</f>
        <v>0</v>
      </c>
      <c r="AM223" s="17"/>
      <c r="AN223" s="17">
        <f>SUM(AN200,AN205,AN209,AN214,AN218)</f>
        <v>0</v>
      </c>
      <c r="AO223" s="17"/>
      <c r="AP223" s="17">
        <f>SUM(AP200,AP205,AP209,AP214,AP218)</f>
        <v>0</v>
      </c>
      <c r="AQ223" s="17"/>
      <c r="AR223" s="17">
        <f>SUM(AR200,AR205,AR209,AR214,AR218)</f>
        <v>0</v>
      </c>
      <c r="AS223" s="17"/>
      <c r="AT223" s="17">
        <f>SUM(AT200,AT205,AT209,AT214,AT218)</f>
        <v>13</v>
      </c>
      <c r="AU223" s="17"/>
      <c r="AV223" s="17">
        <f>SUM(AV200,AV205,AV209,AV214,AV218)</f>
        <v>0</v>
      </c>
      <c r="AW223" s="17"/>
      <c r="AX223" s="17">
        <f>SUM(AX200,AX205,AX209,AX214,AX218)</f>
        <v>7</v>
      </c>
      <c r="AY223" s="17"/>
      <c r="AZ223" s="17">
        <f>SUM(AZ200,AZ205,AZ209,AZ214,AZ218)</f>
        <v>9</v>
      </c>
      <c r="BA223" s="17"/>
      <c r="BB223" s="17">
        <f>SUM(BB200,BB205,BB209,BB214,BB218)</f>
        <v>103</v>
      </c>
      <c r="BC223" s="17"/>
      <c r="BD223" s="17">
        <f>SUM(BD200,BD205,BD209,BD214,BD218)</f>
        <v>0</v>
      </c>
      <c r="BE223" s="16"/>
      <c r="BF223" s="16"/>
      <c r="BG223" s="16"/>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25"/>
      <c r="DY223" s="25"/>
      <c r="DZ223" s="25"/>
      <c r="EA223" s="25"/>
      <c r="EB223" s="25"/>
      <c r="EC223" s="25"/>
      <c r="ED223" s="25"/>
      <c r="EE223" s="25"/>
      <c r="EF223" s="25"/>
      <c r="EG223" s="25"/>
      <c r="EH223" s="25"/>
      <c r="EI223" s="25"/>
      <c r="EJ223" s="25"/>
      <c r="EK223" s="25"/>
      <c r="EL223" s="25"/>
      <c r="EM223" s="25"/>
      <c r="EN223" s="25"/>
      <c r="EO223" s="25"/>
      <c r="EP223" s="25"/>
      <c r="EQ223" s="25"/>
      <c r="ER223" s="25"/>
      <c r="ES223" s="25"/>
      <c r="ET223" s="25"/>
      <c r="EU223" s="25"/>
      <c r="EV223" s="25"/>
      <c r="EW223" s="25"/>
      <c r="EX223" s="25"/>
      <c r="EY223" s="25"/>
      <c r="EZ223" s="25"/>
      <c r="FA223" s="25"/>
      <c r="FB223" s="25"/>
      <c r="FC223" s="25"/>
      <c r="FD223" s="25"/>
      <c r="FE223" s="25"/>
      <c r="FF223" s="25"/>
      <c r="FG223" s="25"/>
      <c r="FH223" s="25"/>
      <c r="FI223" s="25"/>
      <c r="FJ223" s="25"/>
      <c r="FK223" s="25"/>
      <c r="FL223" s="25"/>
      <c r="FM223" s="25"/>
      <c r="FN223" s="25"/>
      <c r="FO223" s="25"/>
      <c r="FP223" s="25"/>
      <c r="FQ223" s="25"/>
      <c r="FR223" s="25"/>
      <c r="FS223" s="25"/>
      <c r="FT223" s="25"/>
      <c r="FU223" s="25"/>
      <c r="FV223" s="25"/>
      <c r="FW223" s="25"/>
      <c r="FX223" s="25"/>
      <c r="FY223" s="25"/>
      <c r="FZ223" s="25"/>
      <c r="GA223" s="25"/>
      <c r="GB223" s="25"/>
      <c r="GC223" s="25"/>
      <c r="GD223" s="25"/>
      <c r="GE223" s="25"/>
      <c r="GF223" s="25"/>
      <c r="GG223" s="25"/>
      <c r="GH223" s="25"/>
      <c r="GI223" s="25"/>
      <c r="GJ223" s="25"/>
      <c r="GK223" s="25"/>
      <c r="GL223" s="25"/>
      <c r="GM223" s="25"/>
      <c r="GN223" s="25"/>
      <c r="GO223" s="25"/>
      <c r="GP223" s="25"/>
      <c r="GQ223" s="25"/>
      <c r="GR223" s="25"/>
      <c r="GS223" s="25"/>
      <c r="GT223" s="25"/>
      <c r="GU223" s="25"/>
      <c r="GV223" s="25"/>
      <c r="GW223" s="25"/>
      <c r="GX223" s="25"/>
      <c r="GY223" s="25"/>
      <c r="GZ223" s="25"/>
      <c r="HA223" s="25"/>
      <c r="HB223" s="25"/>
      <c r="HC223" s="25"/>
      <c r="HD223" s="25"/>
      <c r="HE223" s="25"/>
      <c r="HF223" s="25"/>
      <c r="HG223" s="25"/>
      <c r="HH223" s="25"/>
      <c r="HI223" s="25"/>
      <c r="HJ223" s="25"/>
      <c r="HK223" s="25"/>
      <c r="HL223" s="25"/>
      <c r="HM223" s="25"/>
      <c r="HN223" s="25"/>
      <c r="HO223" s="25"/>
      <c r="HP223" s="25"/>
      <c r="HQ223" s="25"/>
      <c r="HR223" s="25"/>
      <c r="HS223" s="25"/>
      <c r="HT223" s="25"/>
      <c r="HU223" s="25"/>
      <c r="HV223" s="25"/>
      <c r="HW223" s="25"/>
      <c r="HX223" s="25"/>
      <c r="HY223" s="25"/>
      <c r="HZ223" s="25"/>
      <c r="IA223" s="25"/>
      <c r="IB223" s="25"/>
      <c r="IC223" s="25"/>
    </row>
    <row r="224" spans="1:237" customFormat="1">
      <c r="A224" s="14"/>
      <c r="B224" s="31" t="s">
        <v>137</v>
      </c>
      <c r="C224" s="32">
        <v>2021</v>
      </c>
      <c r="D224" s="17">
        <f>SUM(D197,D201,D210,D215,D219)</f>
        <v>2</v>
      </c>
      <c r="E224" s="17"/>
      <c r="F224" s="17">
        <f>SUM(F197,F201,F210,F215,F219)</f>
        <v>0</v>
      </c>
      <c r="G224" s="17"/>
      <c r="H224" s="17">
        <f>SUM(H197,H201,H210,H215,H219)</f>
        <v>0</v>
      </c>
      <c r="I224" s="17"/>
      <c r="J224" s="17">
        <f>SUM(J197,J201,J210,J215,J219)</f>
        <v>0</v>
      </c>
      <c r="K224" s="17"/>
      <c r="L224" s="17">
        <f>SUM(L197,L201,L210,L215,L219)</f>
        <v>0</v>
      </c>
      <c r="M224" s="17"/>
      <c r="N224" s="17">
        <f>SUM(N197,N201,N210,N215,N219)</f>
        <v>0</v>
      </c>
      <c r="O224" s="17"/>
      <c r="P224" s="17">
        <f>SUM(P197,P201,P210,P215,P219)</f>
        <v>0</v>
      </c>
      <c r="Q224" s="17"/>
      <c r="R224" s="17">
        <f>SUM(R197,R201,R210,R215,R219)</f>
        <v>0</v>
      </c>
      <c r="S224" s="17"/>
      <c r="T224" s="17">
        <f>SUM(T197,T201,T210,T215,T219)</f>
        <v>0</v>
      </c>
      <c r="U224" s="17"/>
      <c r="V224" s="17">
        <f>SUM(V197,V201,V210,V215,V219)</f>
        <v>0</v>
      </c>
      <c r="W224" s="17"/>
      <c r="X224" s="17">
        <f>SUM(X197,X201,X210,X215,X219)</f>
        <v>0</v>
      </c>
      <c r="Y224" s="17"/>
      <c r="Z224" s="17">
        <f>SUM(Z197,Z201,Z210,Z215,Z219)</f>
        <v>0</v>
      </c>
      <c r="AA224" s="17"/>
      <c r="AB224" s="17">
        <f>SUM(AB197,AB201,AB210,AB215,AB219)</f>
        <v>0</v>
      </c>
      <c r="AC224" s="17"/>
      <c r="AD224" s="17">
        <f>SUM(AD197,AD201,AD210,AD215,AD219)</f>
        <v>0</v>
      </c>
      <c r="AE224" s="17"/>
      <c r="AF224" s="17">
        <f>SUM(AF197,AF201,AF210,AF215,AF219)</f>
        <v>0</v>
      </c>
      <c r="AG224" s="17"/>
      <c r="AH224" s="17">
        <f>SUM(AH197,AH201,AH210,AH215,AH219)</f>
        <v>0</v>
      </c>
      <c r="AI224" s="17"/>
      <c r="AJ224" s="17">
        <f>SUM(AJ197,AJ201,AJ210,AJ215,AJ219)</f>
        <v>0</v>
      </c>
      <c r="AK224" s="17"/>
      <c r="AL224" s="17">
        <f>SUM(AL197,AL201,AL210,AL215,AL219)</f>
        <v>0</v>
      </c>
      <c r="AM224" s="17"/>
      <c r="AN224" s="17">
        <f>SUM(AN197,AN201,AN210,AN215,AN219)</f>
        <v>0</v>
      </c>
      <c r="AO224" s="17"/>
      <c r="AP224" s="17">
        <f>SUM(AP197,AP201,AP210,AP215,AP219)</f>
        <v>0</v>
      </c>
      <c r="AQ224" s="17"/>
      <c r="AR224" s="17">
        <f>SUM(AR197,AR201,AR210,AR215,AR219)</f>
        <v>0</v>
      </c>
      <c r="AS224" s="17"/>
      <c r="AT224" s="17">
        <f>SUM(AT197,AT201,AT210,AT215,AT219)</f>
        <v>7</v>
      </c>
      <c r="AU224" s="17"/>
      <c r="AV224" s="17">
        <f>SUM(AV197,AV201,AV210,AV215,AV219)</f>
        <v>150</v>
      </c>
      <c r="AW224" s="17"/>
      <c r="AX224" s="17">
        <f>SUM(AX197,AX201,AX210,AX215,AX219)</f>
        <v>4</v>
      </c>
      <c r="AY224" s="17"/>
      <c r="AZ224" s="17">
        <f>SUM(AZ197,AZ201,AZ210,AZ215,AZ219)</f>
        <v>1</v>
      </c>
      <c r="BA224" s="17"/>
      <c r="BB224" s="17">
        <f>SUM(BB197,BB201,BB210,BB215,BB219)</f>
        <v>241</v>
      </c>
      <c r="BC224" s="17"/>
      <c r="BD224" s="17">
        <f>SUM(BD197,BD201,BD210,BD215,BD219)</f>
        <v>0</v>
      </c>
      <c r="BE224" s="16"/>
      <c r="BF224" s="16"/>
      <c r="BG224" s="16"/>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c r="DU224" s="14"/>
      <c r="DV224" s="14"/>
      <c r="DW224" s="14"/>
      <c r="DX224" s="14"/>
      <c r="DY224" s="14"/>
      <c r="DZ224" s="14"/>
      <c r="EA224" s="14"/>
      <c r="EB224" s="14"/>
      <c r="EC224" s="14"/>
      <c r="ED224" s="14"/>
      <c r="EE224" s="14"/>
      <c r="EF224" s="14"/>
      <c r="EG224" s="14"/>
      <c r="EH224" s="14"/>
      <c r="EI224" s="14"/>
      <c r="EJ224" s="14"/>
      <c r="EK224" s="14"/>
      <c r="EL224" s="14"/>
      <c r="EM224" s="14"/>
      <c r="EN224" s="14"/>
      <c r="EO224" s="14"/>
      <c r="EP224" s="14"/>
      <c r="EQ224" s="14"/>
      <c r="ER224" s="14"/>
      <c r="ES224" s="14"/>
      <c r="ET224" s="14"/>
      <c r="EU224" s="14"/>
      <c r="EV224" s="14"/>
      <c r="EW224" s="14"/>
      <c r="EX224" s="14"/>
      <c r="EY224" s="14"/>
      <c r="EZ224" s="14"/>
      <c r="FA224" s="14"/>
      <c r="FB224" s="14"/>
      <c r="FC224" s="14"/>
      <c r="FD224" s="14"/>
      <c r="FE224" s="14"/>
      <c r="FF224" s="14"/>
      <c r="FG224" s="14"/>
      <c r="FH224" s="14"/>
      <c r="FI224" s="14"/>
      <c r="FJ224" s="14"/>
      <c r="FK224" s="14"/>
      <c r="FL224" s="14"/>
      <c r="FM224" s="14"/>
      <c r="FN224" s="14"/>
      <c r="FO224" s="14"/>
      <c r="FP224" s="14"/>
      <c r="FQ224" s="14"/>
      <c r="FR224" s="14"/>
      <c r="FS224" s="14"/>
      <c r="FT224" s="14"/>
      <c r="FU224" s="14"/>
      <c r="FV224" s="14"/>
      <c r="FW224" s="14"/>
      <c r="FX224" s="14"/>
      <c r="FY224" s="14"/>
      <c r="FZ224" s="14"/>
      <c r="GA224" s="14"/>
      <c r="GB224" s="14"/>
      <c r="GC224" s="14"/>
      <c r="GD224" s="14"/>
      <c r="GE224" s="14"/>
      <c r="GF224" s="14"/>
      <c r="GG224" s="14"/>
      <c r="GH224" s="14"/>
      <c r="GI224" s="14"/>
      <c r="GJ224" s="14"/>
      <c r="GK224" s="14"/>
      <c r="GL224" s="14"/>
      <c r="GM224" s="14"/>
      <c r="GN224" s="14"/>
      <c r="GO224" s="14"/>
      <c r="GP224" s="14"/>
      <c r="GQ224" s="14"/>
      <c r="GR224" s="14"/>
      <c r="GS224" s="14"/>
      <c r="GT224" s="14"/>
      <c r="GU224" s="14"/>
      <c r="GV224" s="14"/>
      <c r="GW224" s="14"/>
      <c r="GX224" s="14"/>
      <c r="GY224" s="14"/>
      <c r="GZ224" s="14"/>
      <c r="HA224" s="14"/>
      <c r="HB224" s="14"/>
      <c r="HC224" s="14"/>
      <c r="HD224" s="14"/>
      <c r="HE224" s="14"/>
      <c r="HF224" s="14"/>
      <c r="HG224" s="14"/>
      <c r="HH224" s="14"/>
      <c r="HI224" s="14"/>
      <c r="HJ224" s="14"/>
      <c r="HK224" s="14"/>
      <c r="HL224" s="14"/>
      <c r="HM224" s="14"/>
      <c r="HN224" s="14"/>
      <c r="HO224" s="14"/>
      <c r="HP224" s="14"/>
      <c r="HQ224" s="14"/>
      <c r="HR224" s="14"/>
      <c r="HS224" s="14"/>
      <c r="HT224" s="14"/>
      <c r="HU224" s="14"/>
      <c r="HV224" s="14"/>
      <c r="HW224" s="14"/>
      <c r="HX224" s="14"/>
      <c r="HY224" s="14"/>
      <c r="HZ224" s="14"/>
      <c r="IA224" s="14"/>
      <c r="IB224" s="14"/>
      <c r="IC224" s="14"/>
    </row>
    <row r="225" spans="1:237" s="13" customFormat="1" ht="13" thickBot="1">
      <c r="A225" s="14"/>
      <c r="B225" s="31" t="s">
        <v>137</v>
      </c>
      <c r="C225" s="32">
        <v>2022</v>
      </c>
      <c r="D225" s="17">
        <f>SUM(D198,D199,D202,D206,D211,D220)</f>
        <v>7</v>
      </c>
      <c r="E225" s="17"/>
      <c r="F225" s="17">
        <f t="shared" ref="F225:BD225" si="24">SUM(F198,F199,F202,F206,F211,F220)</f>
        <v>0</v>
      </c>
      <c r="G225" s="17"/>
      <c r="H225" s="17">
        <f t="shared" si="24"/>
        <v>0</v>
      </c>
      <c r="I225" s="17"/>
      <c r="J225" s="17">
        <f t="shared" ref="J225" si="25">SUM(J198,J199,J202,J206,J211,J220)</f>
        <v>0</v>
      </c>
      <c r="K225" s="17"/>
      <c r="L225" s="17">
        <f t="shared" si="24"/>
        <v>0</v>
      </c>
      <c r="M225" s="17"/>
      <c r="N225" s="17">
        <f t="shared" si="24"/>
        <v>0</v>
      </c>
      <c r="O225" s="17"/>
      <c r="P225" s="17">
        <f t="shared" si="24"/>
        <v>0</v>
      </c>
      <c r="Q225" s="17"/>
      <c r="R225" s="17">
        <f t="shared" si="24"/>
        <v>0</v>
      </c>
      <c r="S225" s="17"/>
      <c r="T225" s="17">
        <f t="shared" si="24"/>
        <v>45</v>
      </c>
      <c r="U225" s="17"/>
      <c r="V225" s="17">
        <f t="shared" si="24"/>
        <v>0</v>
      </c>
      <c r="W225" s="17"/>
      <c r="X225" s="17">
        <f t="shared" si="24"/>
        <v>0</v>
      </c>
      <c r="Y225" s="17"/>
      <c r="Z225" s="17">
        <f t="shared" si="24"/>
        <v>0</v>
      </c>
      <c r="AA225" s="17"/>
      <c r="AB225" s="17">
        <f t="shared" si="24"/>
        <v>0</v>
      </c>
      <c r="AC225" s="17"/>
      <c r="AD225" s="17">
        <f t="shared" si="24"/>
        <v>0</v>
      </c>
      <c r="AE225" s="17"/>
      <c r="AF225" s="17">
        <f t="shared" si="24"/>
        <v>0</v>
      </c>
      <c r="AG225" s="17"/>
      <c r="AH225" s="17">
        <f t="shared" ref="AH225" si="26">SUM(AH198,AH199,AH202,AH206,AH211,AH220)</f>
        <v>0</v>
      </c>
      <c r="AI225" s="17"/>
      <c r="AJ225" s="17">
        <f t="shared" si="24"/>
        <v>0</v>
      </c>
      <c r="AK225" s="17"/>
      <c r="AL225" s="17">
        <f t="shared" si="24"/>
        <v>0</v>
      </c>
      <c r="AM225" s="17"/>
      <c r="AN225" s="17">
        <f t="shared" si="24"/>
        <v>0</v>
      </c>
      <c r="AO225" s="17"/>
      <c r="AP225" s="17">
        <f t="shared" si="24"/>
        <v>0</v>
      </c>
      <c r="AQ225" s="17"/>
      <c r="AR225" s="17">
        <f t="shared" ref="AR225" si="27">SUM(AR198,AR199,AR202,AR206,AR211,AR220)</f>
        <v>0</v>
      </c>
      <c r="AS225" s="17"/>
      <c r="AT225" s="17">
        <f t="shared" si="24"/>
        <v>2</v>
      </c>
      <c r="AU225" s="17"/>
      <c r="AV225" s="17">
        <f>SUM(AV198,AV199,AV202,AV206,AV211,AV220)</f>
        <v>0</v>
      </c>
      <c r="AW225" s="17"/>
      <c r="AX225" s="17">
        <f t="shared" si="24"/>
        <v>831</v>
      </c>
      <c r="AY225" s="17"/>
      <c r="AZ225" s="17">
        <f t="shared" si="24"/>
        <v>0</v>
      </c>
      <c r="BA225" s="17"/>
      <c r="BB225" s="17">
        <f t="shared" si="24"/>
        <v>5</v>
      </c>
      <c r="BC225" s="17"/>
      <c r="BD225" s="17">
        <f t="shared" si="24"/>
        <v>0</v>
      </c>
      <c r="BE225" s="16"/>
      <c r="BF225" s="16"/>
      <c r="BG225" s="16"/>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c r="DU225" s="14"/>
      <c r="DV225" s="14"/>
      <c r="DW225" s="14"/>
      <c r="DX225" s="14"/>
      <c r="DY225" s="14"/>
      <c r="DZ225" s="14"/>
      <c r="EA225" s="14"/>
      <c r="EB225" s="14"/>
      <c r="EC225" s="14"/>
      <c r="ED225" s="14"/>
      <c r="EE225" s="14"/>
      <c r="EF225" s="14"/>
      <c r="EG225" s="14"/>
      <c r="EH225" s="14"/>
      <c r="EI225" s="14"/>
      <c r="EJ225" s="14"/>
      <c r="EK225" s="14"/>
      <c r="EL225" s="14"/>
      <c r="EM225" s="14"/>
      <c r="EN225" s="14"/>
      <c r="EO225" s="14"/>
      <c r="EP225" s="14"/>
      <c r="EQ225" s="14"/>
      <c r="ER225" s="14"/>
      <c r="ES225" s="14"/>
      <c r="ET225" s="14"/>
      <c r="EU225" s="14"/>
      <c r="EV225" s="14"/>
      <c r="EW225" s="14"/>
      <c r="EX225" s="14"/>
      <c r="EY225" s="14"/>
      <c r="EZ225" s="14"/>
      <c r="FA225" s="14"/>
      <c r="FB225" s="14"/>
      <c r="FC225" s="14"/>
      <c r="FD225" s="14"/>
      <c r="FE225" s="14"/>
      <c r="FF225" s="14"/>
      <c r="FG225" s="14"/>
      <c r="FH225" s="14"/>
      <c r="FI225" s="14"/>
      <c r="FJ225" s="14"/>
      <c r="FK225" s="14"/>
      <c r="FL225" s="14"/>
      <c r="FM225" s="14"/>
      <c r="FN225" s="14"/>
      <c r="FO225" s="14"/>
      <c r="FP225" s="14"/>
      <c r="FQ225" s="14"/>
      <c r="FR225" s="14"/>
      <c r="FS225" s="14"/>
      <c r="FT225" s="14"/>
      <c r="FU225" s="14"/>
      <c r="FV225" s="14"/>
      <c r="FW225" s="14"/>
      <c r="FX225" s="14"/>
      <c r="FY225" s="14"/>
      <c r="FZ225" s="14"/>
      <c r="GA225" s="14"/>
      <c r="GB225" s="14"/>
      <c r="GC225" s="14"/>
      <c r="GD225" s="14"/>
      <c r="GE225" s="14"/>
      <c r="GF225" s="14"/>
      <c r="GG225" s="14"/>
      <c r="GH225" s="14"/>
      <c r="GI225" s="14"/>
      <c r="GJ225" s="14"/>
      <c r="GK225" s="14"/>
      <c r="GL225" s="14"/>
      <c r="GM225" s="14"/>
      <c r="GN225" s="14"/>
      <c r="GO225" s="14"/>
      <c r="GP225" s="14"/>
      <c r="GQ225" s="14"/>
      <c r="GR225" s="14"/>
      <c r="GS225" s="14"/>
      <c r="GT225" s="14"/>
      <c r="GU225" s="14"/>
      <c r="GV225" s="14"/>
      <c r="GW225" s="14"/>
      <c r="GX225" s="14"/>
      <c r="GY225" s="14"/>
      <c r="GZ225" s="14"/>
      <c r="HA225" s="14"/>
      <c r="HB225" s="14"/>
      <c r="HC225" s="14"/>
      <c r="HD225" s="14"/>
      <c r="HE225" s="14"/>
      <c r="HF225" s="14"/>
      <c r="HG225" s="14"/>
      <c r="HH225" s="14"/>
      <c r="HI225" s="14"/>
      <c r="HJ225" s="14"/>
      <c r="HK225" s="14"/>
      <c r="HL225" s="14"/>
      <c r="HM225" s="14"/>
      <c r="HN225" s="14"/>
      <c r="HO225" s="14"/>
      <c r="HP225" s="14"/>
      <c r="HQ225" s="14"/>
      <c r="HR225" s="14"/>
      <c r="HS225" s="14"/>
      <c r="HT225" s="14"/>
      <c r="HU225" s="14"/>
      <c r="HV225" s="14"/>
      <c r="HW225" s="14"/>
      <c r="HX225" s="14"/>
      <c r="HY225" s="14"/>
      <c r="HZ225" s="14"/>
      <c r="IA225" s="14"/>
      <c r="IB225" s="14"/>
      <c r="IC225" s="14"/>
    </row>
    <row r="226" spans="1:237" customFormat="1" ht="39" customHeight="1">
      <c r="A226" s="14"/>
      <c r="B226" s="62" t="s">
        <v>111</v>
      </c>
      <c r="C226" s="97">
        <v>2023</v>
      </c>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67"/>
      <c r="BF226" s="16"/>
      <c r="BG226" s="16"/>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c r="DU226" s="14"/>
      <c r="DV226" s="14"/>
      <c r="DW226" s="14"/>
      <c r="DX226" s="14"/>
      <c r="DY226" s="14"/>
      <c r="DZ226" s="14"/>
      <c r="EA226" s="14"/>
      <c r="EB226" s="14"/>
      <c r="EC226" s="14"/>
      <c r="ED226" s="14"/>
      <c r="EE226" s="14"/>
      <c r="EF226" s="14"/>
      <c r="EG226" s="14"/>
      <c r="EH226" s="14"/>
      <c r="EI226" s="14"/>
      <c r="EJ226" s="14"/>
      <c r="EK226" s="14"/>
      <c r="EL226" s="14"/>
      <c r="EM226" s="14"/>
      <c r="EN226" s="14"/>
      <c r="EO226" s="14"/>
      <c r="EP226" s="14"/>
      <c r="EQ226" s="14"/>
      <c r="ER226" s="14"/>
      <c r="ES226" s="14"/>
      <c r="ET226" s="14"/>
      <c r="EU226" s="14"/>
      <c r="EV226" s="14"/>
      <c r="EW226" s="14"/>
      <c r="EX226" s="14"/>
      <c r="EY226" s="14"/>
      <c r="EZ226" s="14"/>
      <c r="FA226" s="14"/>
      <c r="FB226" s="14"/>
      <c r="FC226" s="14"/>
      <c r="FD226" s="14"/>
      <c r="FE226" s="14"/>
      <c r="FF226" s="14"/>
      <c r="FG226" s="14"/>
      <c r="FH226" s="14"/>
      <c r="FI226" s="14"/>
      <c r="FJ226" s="14"/>
      <c r="FK226" s="14"/>
      <c r="FL226" s="14"/>
      <c r="FM226" s="14"/>
      <c r="FN226" s="14"/>
      <c r="FO226" s="14"/>
      <c r="FP226" s="14"/>
      <c r="FQ226" s="14"/>
      <c r="FR226" s="14"/>
      <c r="FS226" s="14"/>
      <c r="FT226" s="14"/>
      <c r="FU226" s="14"/>
      <c r="FV226" s="14"/>
      <c r="FW226" s="14"/>
      <c r="FX226" s="14"/>
      <c r="FY226" s="14"/>
      <c r="FZ226" s="14"/>
      <c r="GA226" s="14"/>
      <c r="GB226" s="14"/>
      <c r="GC226" s="14"/>
      <c r="GD226" s="14"/>
      <c r="GE226" s="14"/>
      <c r="GF226" s="14"/>
      <c r="GG226" s="14"/>
      <c r="GH226" s="14"/>
      <c r="GI226" s="14"/>
      <c r="GJ226" s="14"/>
      <c r="GK226" s="14"/>
      <c r="GL226" s="14"/>
      <c r="GM226" s="14"/>
      <c r="GN226" s="14"/>
      <c r="GO226" s="14"/>
      <c r="GP226" s="14"/>
      <c r="GQ226" s="14"/>
      <c r="GR226" s="14"/>
      <c r="GS226" s="14"/>
      <c r="GT226" s="14"/>
      <c r="GU226" s="14"/>
      <c r="GV226" s="14"/>
      <c r="GW226" s="14"/>
      <c r="GX226" s="14"/>
      <c r="GY226" s="14"/>
      <c r="GZ226" s="14"/>
      <c r="HA226" s="14"/>
      <c r="HB226" s="14"/>
      <c r="HC226" s="14"/>
      <c r="HD226" s="14"/>
      <c r="HE226" s="14"/>
      <c r="HF226" s="14"/>
      <c r="HG226" s="14"/>
      <c r="HH226" s="14"/>
      <c r="HI226" s="14"/>
      <c r="HJ226" s="14"/>
      <c r="HK226" s="14"/>
      <c r="HL226" s="14"/>
      <c r="HM226" s="14"/>
      <c r="HN226" s="14"/>
      <c r="HO226" s="14"/>
      <c r="HP226" s="14"/>
      <c r="HQ226" s="14"/>
      <c r="HR226" s="14"/>
      <c r="HS226" s="14"/>
      <c r="HT226" s="14"/>
      <c r="HU226" s="14"/>
      <c r="HV226" s="14"/>
      <c r="HW226" s="14"/>
      <c r="HX226" s="14"/>
      <c r="HY226" s="14"/>
      <c r="HZ226" s="14"/>
      <c r="IA226" s="14"/>
      <c r="IB226" s="14"/>
      <c r="IC226" s="14"/>
    </row>
    <row r="227" spans="1:237" customFormat="1">
      <c r="A227" s="14"/>
      <c r="B227" s="90" t="s">
        <v>67</v>
      </c>
      <c r="C227" s="91">
        <v>2018</v>
      </c>
      <c r="D227" s="29" t="s">
        <v>14</v>
      </c>
      <c r="E227" s="45"/>
      <c r="F227" s="29" t="s">
        <v>14</v>
      </c>
      <c r="G227" s="45"/>
      <c r="H227" s="29" t="s">
        <v>14</v>
      </c>
      <c r="I227" s="45"/>
      <c r="J227" s="29" t="s">
        <v>14</v>
      </c>
      <c r="K227" s="45"/>
      <c r="L227" s="29" t="s">
        <v>14</v>
      </c>
      <c r="M227" s="29"/>
      <c r="N227" s="29" t="s">
        <v>14</v>
      </c>
      <c r="O227" s="45"/>
      <c r="P227" s="29" t="s">
        <v>14</v>
      </c>
      <c r="Q227" s="45"/>
      <c r="R227" s="29" t="s">
        <v>14</v>
      </c>
      <c r="S227" s="45"/>
      <c r="T227" s="29" t="s">
        <v>14</v>
      </c>
      <c r="U227" s="45"/>
      <c r="V227" s="29" t="s">
        <v>14</v>
      </c>
      <c r="W227" s="45"/>
      <c r="X227" s="29" t="s">
        <v>14</v>
      </c>
      <c r="Y227" s="45"/>
      <c r="Z227" s="29" t="s">
        <v>14</v>
      </c>
      <c r="AA227" s="45"/>
      <c r="AB227" s="29" t="s">
        <v>14</v>
      </c>
      <c r="AC227" s="45"/>
      <c r="AD227" s="29" t="s">
        <v>14</v>
      </c>
      <c r="AE227" s="45"/>
      <c r="AF227" s="29" t="s">
        <v>14</v>
      </c>
      <c r="AG227" s="29"/>
      <c r="AH227" s="29" t="s">
        <v>14</v>
      </c>
      <c r="AI227" s="45"/>
      <c r="AJ227" s="29" t="s">
        <v>14</v>
      </c>
      <c r="AK227" s="45"/>
      <c r="AL227" s="29" t="s">
        <v>14</v>
      </c>
      <c r="AM227" s="45"/>
      <c r="AN227" s="29" t="s">
        <v>14</v>
      </c>
      <c r="AO227" s="45"/>
      <c r="AP227" s="29" t="s">
        <v>14</v>
      </c>
      <c r="AQ227" s="29"/>
      <c r="AR227" s="29" t="s">
        <v>14</v>
      </c>
      <c r="AS227" s="45"/>
      <c r="AT227" s="29" t="s">
        <v>14</v>
      </c>
      <c r="AU227" s="45"/>
      <c r="AV227" s="29" t="s">
        <v>14</v>
      </c>
      <c r="AW227" s="45"/>
      <c r="AX227" s="29">
        <v>1</v>
      </c>
      <c r="AY227" s="45"/>
      <c r="AZ227" s="29" t="s">
        <v>14</v>
      </c>
      <c r="BA227" s="45"/>
      <c r="BB227" s="29" t="s">
        <v>14</v>
      </c>
      <c r="BC227" s="45"/>
      <c r="BD227" s="29" t="s">
        <v>14</v>
      </c>
      <c r="BE227" s="67"/>
      <c r="BF227" s="16"/>
      <c r="BG227" s="16"/>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c r="EL227" s="14"/>
      <c r="EM227" s="14"/>
      <c r="EN227" s="14"/>
      <c r="EO227" s="14"/>
      <c r="EP227" s="14"/>
      <c r="EQ227" s="14"/>
      <c r="ER227" s="14"/>
      <c r="ES227" s="14"/>
      <c r="ET227" s="14"/>
      <c r="EU227" s="14"/>
      <c r="EV227" s="14"/>
      <c r="EW227" s="14"/>
      <c r="EX227" s="14"/>
      <c r="EY227" s="14"/>
      <c r="EZ227" s="14"/>
      <c r="FA227" s="14"/>
      <c r="FB227" s="14"/>
      <c r="FC227" s="14"/>
      <c r="FD227" s="14"/>
      <c r="FE227" s="14"/>
      <c r="FF227" s="14"/>
      <c r="FG227" s="14"/>
      <c r="FH227" s="14"/>
      <c r="FI227" s="14"/>
      <c r="FJ227" s="14"/>
      <c r="FK227" s="14"/>
      <c r="FL227" s="14"/>
      <c r="FM227" s="14"/>
      <c r="FN227" s="14"/>
      <c r="FO227" s="14"/>
      <c r="FP227" s="14"/>
      <c r="FQ227" s="14"/>
      <c r="FR227" s="14"/>
      <c r="FS227" s="14"/>
      <c r="FT227" s="14"/>
      <c r="FU227" s="14"/>
      <c r="FV227" s="14"/>
      <c r="FW227" s="14"/>
      <c r="FX227" s="14"/>
      <c r="FY227" s="14"/>
      <c r="FZ227" s="14"/>
      <c r="GA227" s="14"/>
      <c r="GB227" s="14"/>
      <c r="GC227" s="14"/>
      <c r="GD227" s="14"/>
      <c r="GE227" s="14"/>
      <c r="GF227" s="14"/>
      <c r="GG227" s="14"/>
      <c r="GH227" s="14"/>
      <c r="GI227" s="14"/>
      <c r="GJ227" s="14"/>
      <c r="GK227" s="14"/>
      <c r="GL227" s="14"/>
      <c r="GM227" s="14"/>
      <c r="GN227" s="14"/>
      <c r="GO227" s="14"/>
      <c r="GP227" s="14"/>
      <c r="GQ227" s="14"/>
      <c r="GR227" s="14"/>
      <c r="GS227" s="14"/>
      <c r="GT227" s="14"/>
      <c r="GU227" s="14"/>
      <c r="GV227" s="14"/>
      <c r="GW227" s="14"/>
      <c r="GX227" s="14"/>
      <c r="GY227" s="14"/>
      <c r="GZ227" s="14"/>
      <c r="HA227" s="14"/>
      <c r="HB227" s="14"/>
      <c r="HC227" s="14"/>
      <c r="HD227" s="14"/>
      <c r="HE227" s="14"/>
      <c r="HF227" s="14"/>
      <c r="HG227" s="14"/>
      <c r="HH227" s="14"/>
      <c r="HI227" s="14"/>
      <c r="HJ227" s="14"/>
      <c r="HK227" s="14"/>
      <c r="HL227" s="14"/>
      <c r="HM227" s="14"/>
      <c r="HN227" s="14"/>
      <c r="HO227" s="14"/>
      <c r="HP227" s="14"/>
      <c r="HQ227" s="14"/>
      <c r="HR227" s="14"/>
      <c r="HS227" s="14"/>
      <c r="HT227" s="14"/>
      <c r="HU227" s="14"/>
      <c r="HV227" s="14"/>
      <c r="HW227" s="14"/>
      <c r="HX227" s="14"/>
      <c r="HY227" s="14"/>
      <c r="HZ227" s="14"/>
      <c r="IA227" s="14"/>
      <c r="IB227" s="14"/>
      <c r="IC227" s="14"/>
    </row>
    <row r="228" spans="1:237" customFormat="1">
      <c r="A228" s="14"/>
      <c r="B228" s="90"/>
      <c r="C228" s="91">
        <v>2019</v>
      </c>
      <c r="D228" s="29" t="s">
        <v>14</v>
      </c>
      <c r="E228" s="45"/>
      <c r="F228" s="29" t="s">
        <v>14</v>
      </c>
      <c r="G228" s="45"/>
      <c r="H228" s="29" t="s">
        <v>14</v>
      </c>
      <c r="I228" s="45"/>
      <c r="J228" s="29" t="s">
        <v>14</v>
      </c>
      <c r="K228" s="45"/>
      <c r="L228" s="29" t="s">
        <v>14</v>
      </c>
      <c r="M228" s="29"/>
      <c r="N228" s="29" t="s">
        <v>14</v>
      </c>
      <c r="O228" s="45"/>
      <c r="P228" s="29" t="s">
        <v>14</v>
      </c>
      <c r="Q228" s="45"/>
      <c r="R228" s="29" t="s">
        <v>14</v>
      </c>
      <c r="S228" s="45"/>
      <c r="T228" s="29" t="s">
        <v>14</v>
      </c>
      <c r="U228" s="45"/>
      <c r="V228" s="29" t="s">
        <v>14</v>
      </c>
      <c r="W228" s="45"/>
      <c r="X228" s="29" t="s">
        <v>14</v>
      </c>
      <c r="Y228" s="45"/>
      <c r="Z228" s="29" t="s">
        <v>14</v>
      </c>
      <c r="AA228" s="45"/>
      <c r="AB228" s="29" t="s">
        <v>14</v>
      </c>
      <c r="AC228" s="45"/>
      <c r="AD228" s="29" t="s">
        <v>14</v>
      </c>
      <c r="AE228" s="45"/>
      <c r="AF228" s="29" t="s">
        <v>14</v>
      </c>
      <c r="AG228" s="29"/>
      <c r="AH228" s="29" t="s">
        <v>14</v>
      </c>
      <c r="AI228" s="45"/>
      <c r="AJ228" s="29" t="s">
        <v>14</v>
      </c>
      <c r="AK228" s="45"/>
      <c r="AL228" s="29" t="s">
        <v>14</v>
      </c>
      <c r="AM228" s="45"/>
      <c r="AN228" s="29" t="s">
        <v>14</v>
      </c>
      <c r="AO228" s="45"/>
      <c r="AP228" s="29" t="s">
        <v>14</v>
      </c>
      <c r="AQ228" s="29"/>
      <c r="AR228" s="29" t="s">
        <v>14</v>
      </c>
      <c r="AS228" s="45"/>
      <c r="AT228" s="29" t="s">
        <v>14</v>
      </c>
      <c r="AU228" s="45"/>
      <c r="AV228" s="29" t="s">
        <v>14</v>
      </c>
      <c r="AW228" s="45"/>
      <c r="AX228" s="29" t="s">
        <v>15</v>
      </c>
      <c r="AY228" s="45"/>
      <c r="AZ228" s="29" t="s">
        <v>14</v>
      </c>
      <c r="BA228" s="45"/>
      <c r="BB228" s="29" t="s">
        <v>14</v>
      </c>
      <c r="BC228" s="45"/>
      <c r="BD228" s="29" t="s">
        <v>14</v>
      </c>
      <c r="BE228" s="67"/>
      <c r="BF228" s="16"/>
      <c r="BG228" s="16"/>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c r="DU228" s="14"/>
      <c r="DV228" s="14"/>
      <c r="DW228" s="14"/>
      <c r="DX228" s="14"/>
      <c r="DY228" s="14"/>
      <c r="DZ228" s="14"/>
      <c r="EA228" s="14"/>
      <c r="EB228" s="14"/>
      <c r="EC228" s="14"/>
      <c r="ED228" s="14"/>
      <c r="EE228" s="14"/>
      <c r="EF228" s="14"/>
      <c r="EG228" s="14"/>
      <c r="EH228" s="14"/>
      <c r="EI228" s="14"/>
      <c r="EJ228" s="14"/>
      <c r="EK228" s="14"/>
      <c r="EL228" s="14"/>
      <c r="EM228" s="14"/>
      <c r="EN228" s="14"/>
      <c r="EO228" s="14"/>
      <c r="EP228" s="14"/>
      <c r="EQ228" s="14"/>
      <c r="ER228" s="14"/>
      <c r="ES228" s="14"/>
      <c r="ET228" s="14"/>
      <c r="EU228" s="14"/>
      <c r="EV228" s="14"/>
      <c r="EW228" s="14"/>
      <c r="EX228" s="14"/>
      <c r="EY228" s="14"/>
      <c r="EZ228" s="14"/>
      <c r="FA228" s="14"/>
      <c r="FB228" s="14"/>
      <c r="FC228" s="14"/>
      <c r="FD228" s="14"/>
      <c r="FE228" s="14"/>
      <c r="FF228" s="14"/>
      <c r="FG228" s="14"/>
      <c r="FH228" s="14"/>
      <c r="FI228" s="14"/>
      <c r="FJ228" s="14"/>
      <c r="FK228" s="14"/>
      <c r="FL228" s="14"/>
      <c r="FM228" s="14"/>
      <c r="FN228" s="14"/>
      <c r="FO228" s="14"/>
      <c r="FP228" s="14"/>
      <c r="FQ228" s="14"/>
      <c r="FR228" s="14"/>
      <c r="FS228" s="14"/>
      <c r="FT228" s="14"/>
      <c r="FU228" s="14"/>
      <c r="FV228" s="14"/>
      <c r="FW228" s="14"/>
      <c r="FX228" s="14"/>
      <c r="FY228" s="14"/>
      <c r="FZ228" s="14"/>
      <c r="GA228" s="14"/>
      <c r="GB228" s="14"/>
      <c r="GC228" s="14"/>
      <c r="GD228" s="14"/>
      <c r="GE228" s="14"/>
      <c r="GF228" s="14"/>
      <c r="GG228" s="14"/>
      <c r="GH228" s="14"/>
      <c r="GI228" s="14"/>
      <c r="GJ228" s="14"/>
      <c r="GK228" s="14"/>
      <c r="GL228" s="14"/>
      <c r="GM228" s="14"/>
      <c r="GN228" s="14"/>
      <c r="GO228" s="14"/>
      <c r="GP228" s="14"/>
      <c r="GQ228" s="14"/>
      <c r="GR228" s="14"/>
      <c r="GS228" s="14"/>
      <c r="GT228" s="14"/>
      <c r="GU228" s="14"/>
      <c r="GV228" s="14"/>
      <c r="GW228" s="14"/>
      <c r="GX228" s="14"/>
      <c r="GY228" s="14"/>
      <c r="GZ228" s="14"/>
      <c r="HA228" s="14"/>
      <c r="HB228" s="14"/>
      <c r="HC228" s="14"/>
      <c r="HD228" s="14"/>
      <c r="HE228" s="14"/>
      <c r="HF228" s="14"/>
      <c r="HG228" s="14"/>
      <c r="HH228" s="14"/>
      <c r="HI228" s="14"/>
      <c r="HJ228" s="14"/>
      <c r="HK228" s="14"/>
      <c r="HL228" s="14"/>
      <c r="HM228" s="14"/>
      <c r="HN228" s="14"/>
      <c r="HO228" s="14"/>
      <c r="HP228" s="14"/>
      <c r="HQ228" s="14"/>
      <c r="HR228" s="14"/>
      <c r="HS228" s="14"/>
      <c r="HT228" s="14"/>
      <c r="HU228" s="14"/>
      <c r="HV228" s="14"/>
      <c r="HW228" s="14"/>
      <c r="HX228" s="14"/>
      <c r="HY228" s="14"/>
      <c r="HZ228" s="14"/>
      <c r="IA228" s="14"/>
      <c r="IB228" s="14"/>
      <c r="IC228" s="14"/>
    </row>
    <row r="229" spans="1:237" customFormat="1">
      <c r="A229" s="14"/>
      <c r="B229" s="90"/>
      <c r="C229" s="91">
        <v>2020</v>
      </c>
      <c r="D229" s="29">
        <v>1</v>
      </c>
      <c r="E229" s="45"/>
      <c r="F229" s="29" t="s">
        <v>14</v>
      </c>
      <c r="G229" s="45"/>
      <c r="H229" s="29" t="s">
        <v>14</v>
      </c>
      <c r="I229" s="45"/>
      <c r="J229" s="29" t="s">
        <v>14</v>
      </c>
      <c r="K229" s="45"/>
      <c r="L229" s="29" t="s">
        <v>14</v>
      </c>
      <c r="M229" s="29"/>
      <c r="N229" s="29" t="s">
        <v>14</v>
      </c>
      <c r="O229" s="45"/>
      <c r="P229" s="29" t="s">
        <v>14</v>
      </c>
      <c r="Q229" s="45"/>
      <c r="R229" s="29" t="s">
        <v>14</v>
      </c>
      <c r="S229" s="45"/>
      <c r="T229" s="29" t="s">
        <v>14</v>
      </c>
      <c r="U229" s="45"/>
      <c r="V229" s="29" t="s">
        <v>14</v>
      </c>
      <c r="W229" s="45"/>
      <c r="X229" s="29" t="s">
        <v>14</v>
      </c>
      <c r="Y229" s="45"/>
      <c r="Z229" s="29" t="s">
        <v>14</v>
      </c>
      <c r="AA229" s="45"/>
      <c r="AB229" s="29" t="s">
        <v>14</v>
      </c>
      <c r="AC229" s="45"/>
      <c r="AD229" s="29" t="s">
        <v>14</v>
      </c>
      <c r="AE229" s="45"/>
      <c r="AF229" s="29" t="s">
        <v>14</v>
      </c>
      <c r="AG229" s="29"/>
      <c r="AH229" s="29" t="s">
        <v>14</v>
      </c>
      <c r="AI229" s="45"/>
      <c r="AJ229" s="29" t="s">
        <v>14</v>
      </c>
      <c r="AK229" s="45"/>
      <c r="AL229" s="29" t="s">
        <v>14</v>
      </c>
      <c r="AM229" s="45"/>
      <c r="AN229" s="29" t="s">
        <v>14</v>
      </c>
      <c r="AO229" s="45"/>
      <c r="AP229" s="29" t="s">
        <v>14</v>
      </c>
      <c r="AQ229" s="29"/>
      <c r="AR229" s="29" t="s">
        <v>14</v>
      </c>
      <c r="AS229" s="45"/>
      <c r="AT229" s="29" t="s">
        <v>14</v>
      </c>
      <c r="AU229" s="45"/>
      <c r="AV229" s="29" t="s">
        <v>14</v>
      </c>
      <c r="AW229" s="45"/>
      <c r="AX229" s="29" t="s">
        <v>14</v>
      </c>
      <c r="AY229" s="45"/>
      <c r="AZ229" s="29" t="s">
        <v>14</v>
      </c>
      <c r="BA229" s="45"/>
      <c r="BB229" s="29" t="s">
        <v>14</v>
      </c>
      <c r="BC229" s="45"/>
      <c r="BD229" s="29" t="s">
        <v>14</v>
      </c>
      <c r="BE229" s="67"/>
      <c r="BF229" s="16"/>
      <c r="BG229" s="16"/>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14"/>
      <c r="DP229" s="14"/>
      <c r="DQ229" s="14"/>
      <c r="DR229" s="14"/>
      <c r="DS229" s="14"/>
      <c r="DT229" s="14"/>
      <c r="DU229" s="14"/>
      <c r="DV229" s="14"/>
      <c r="DW229" s="14"/>
      <c r="DX229" s="14"/>
      <c r="DY229" s="14"/>
      <c r="DZ229" s="14"/>
      <c r="EA229" s="14"/>
      <c r="EB229" s="14"/>
      <c r="EC229" s="14"/>
      <c r="ED229" s="14"/>
      <c r="EE229" s="14"/>
      <c r="EF229" s="14"/>
      <c r="EG229" s="14"/>
      <c r="EH229" s="14"/>
      <c r="EI229" s="14"/>
      <c r="EJ229" s="14"/>
      <c r="EK229" s="14"/>
      <c r="EL229" s="14"/>
      <c r="EM229" s="14"/>
      <c r="EN229" s="14"/>
      <c r="EO229" s="14"/>
      <c r="EP229" s="14"/>
      <c r="EQ229" s="14"/>
      <c r="ER229" s="14"/>
      <c r="ES229" s="14"/>
      <c r="ET229" s="14"/>
      <c r="EU229" s="14"/>
      <c r="EV229" s="14"/>
      <c r="EW229" s="14"/>
      <c r="EX229" s="14"/>
      <c r="EY229" s="14"/>
      <c r="EZ229" s="14"/>
      <c r="FA229" s="14"/>
      <c r="FB229" s="14"/>
      <c r="FC229" s="14"/>
      <c r="FD229" s="14"/>
      <c r="FE229" s="14"/>
      <c r="FF229" s="14"/>
      <c r="FG229" s="14"/>
      <c r="FH229" s="14"/>
      <c r="FI229" s="14"/>
      <c r="FJ229" s="14"/>
      <c r="FK229" s="14"/>
      <c r="FL229" s="14"/>
      <c r="FM229" s="14"/>
      <c r="FN229" s="14"/>
      <c r="FO229" s="14"/>
      <c r="FP229" s="14"/>
      <c r="FQ229" s="14"/>
      <c r="FR229" s="14"/>
      <c r="FS229" s="14"/>
      <c r="FT229" s="14"/>
      <c r="FU229" s="14"/>
      <c r="FV229" s="14"/>
      <c r="FW229" s="14"/>
      <c r="FX229" s="14"/>
      <c r="FY229" s="14"/>
      <c r="FZ229" s="14"/>
      <c r="GA229" s="14"/>
      <c r="GB229" s="14"/>
      <c r="GC229" s="14"/>
      <c r="GD229" s="14"/>
      <c r="GE229" s="14"/>
      <c r="GF229" s="14"/>
      <c r="GG229" s="14"/>
      <c r="GH229" s="14"/>
      <c r="GI229" s="14"/>
      <c r="GJ229" s="14"/>
      <c r="GK229" s="14"/>
      <c r="GL229" s="14"/>
      <c r="GM229" s="14"/>
      <c r="GN229" s="14"/>
      <c r="GO229" s="14"/>
      <c r="GP229" s="14"/>
      <c r="GQ229" s="14"/>
      <c r="GR229" s="14"/>
      <c r="GS229" s="14"/>
      <c r="GT229" s="14"/>
      <c r="GU229" s="14"/>
      <c r="GV229" s="14"/>
      <c r="GW229" s="14"/>
      <c r="GX229" s="14"/>
      <c r="GY229" s="14"/>
      <c r="GZ229" s="14"/>
      <c r="HA229" s="14"/>
      <c r="HB229" s="14"/>
      <c r="HC229" s="14"/>
      <c r="HD229" s="14"/>
      <c r="HE229" s="14"/>
      <c r="HF229" s="14"/>
      <c r="HG229" s="14"/>
      <c r="HH229" s="14"/>
      <c r="HI229" s="14"/>
      <c r="HJ229" s="14"/>
      <c r="HK229" s="14"/>
      <c r="HL229" s="14"/>
      <c r="HM229" s="14"/>
      <c r="HN229" s="14"/>
      <c r="HO229" s="14"/>
      <c r="HP229" s="14"/>
      <c r="HQ229" s="14"/>
      <c r="HR229" s="14"/>
      <c r="HS229" s="14"/>
      <c r="HT229" s="14"/>
      <c r="HU229" s="14"/>
      <c r="HV229" s="14"/>
      <c r="HW229" s="14"/>
      <c r="HX229" s="14"/>
      <c r="HY229" s="14"/>
      <c r="HZ229" s="14"/>
      <c r="IA229" s="14"/>
      <c r="IB229" s="14"/>
      <c r="IC229" s="14"/>
    </row>
    <row r="230" spans="1:237" s="5" customFormat="1">
      <c r="A230" s="16"/>
      <c r="B230" s="90"/>
      <c r="C230" s="91">
        <v>2021</v>
      </c>
      <c r="D230" s="29" t="s">
        <v>14</v>
      </c>
      <c r="E230" s="29"/>
      <c r="F230" s="29" t="s">
        <v>14</v>
      </c>
      <c r="G230" s="29"/>
      <c r="H230" s="29" t="s">
        <v>14</v>
      </c>
      <c r="I230" s="29"/>
      <c r="J230" s="29" t="s">
        <v>14</v>
      </c>
      <c r="K230" s="29"/>
      <c r="L230" s="29" t="s">
        <v>15</v>
      </c>
      <c r="M230" s="29"/>
      <c r="N230" s="29" t="s">
        <v>14</v>
      </c>
      <c r="O230" s="29"/>
      <c r="P230" s="29" t="s">
        <v>14</v>
      </c>
      <c r="Q230" s="29"/>
      <c r="R230" s="29" t="s">
        <v>14</v>
      </c>
      <c r="S230" s="29"/>
      <c r="T230" s="29" t="s">
        <v>14</v>
      </c>
      <c r="U230" s="29"/>
      <c r="V230" s="29" t="s">
        <v>14</v>
      </c>
      <c r="W230" s="29"/>
      <c r="X230" s="29" t="s">
        <v>15</v>
      </c>
      <c r="Y230" s="29"/>
      <c r="Z230" s="29" t="s">
        <v>14</v>
      </c>
      <c r="AA230" s="29"/>
      <c r="AB230" s="29" t="s">
        <v>14</v>
      </c>
      <c r="AC230" s="29"/>
      <c r="AD230" s="29" t="s">
        <v>14</v>
      </c>
      <c r="AE230" s="29"/>
      <c r="AF230" s="29" t="s">
        <v>14</v>
      </c>
      <c r="AG230" s="29"/>
      <c r="AH230" s="29" t="s">
        <v>14</v>
      </c>
      <c r="AI230" s="29"/>
      <c r="AJ230" s="29" t="s">
        <v>14</v>
      </c>
      <c r="AK230" s="29"/>
      <c r="AL230" s="29" t="s">
        <v>14</v>
      </c>
      <c r="AM230" s="29"/>
      <c r="AN230" s="29" t="s">
        <v>14</v>
      </c>
      <c r="AO230" s="29"/>
      <c r="AP230" s="29" t="s">
        <v>14</v>
      </c>
      <c r="AQ230" s="29"/>
      <c r="AR230" s="29" t="s">
        <v>14</v>
      </c>
      <c r="AS230" s="29"/>
      <c r="AT230" s="29">
        <v>3</v>
      </c>
      <c r="AU230" s="29"/>
      <c r="AV230" s="29" t="s">
        <v>14</v>
      </c>
      <c r="AW230" s="29"/>
      <c r="AX230" s="29" t="s">
        <v>15</v>
      </c>
      <c r="AY230" s="29"/>
      <c r="AZ230" s="29" t="s">
        <v>14</v>
      </c>
      <c r="BA230" s="29"/>
      <c r="BB230" s="29">
        <v>259</v>
      </c>
      <c r="BC230" s="29"/>
      <c r="BD230" s="29" t="s">
        <v>14</v>
      </c>
      <c r="BE230" s="67"/>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16"/>
      <c r="DE230" s="16"/>
      <c r="DF230" s="16"/>
      <c r="DG230" s="16"/>
      <c r="DH230" s="16"/>
      <c r="DI230" s="16"/>
      <c r="DJ230" s="16"/>
      <c r="DK230" s="16"/>
      <c r="DL230" s="16"/>
      <c r="DM230" s="16"/>
      <c r="DN230" s="16"/>
      <c r="DO230" s="16"/>
      <c r="DP230" s="16"/>
      <c r="DQ230" s="16"/>
      <c r="DR230" s="16"/>
      <c r="DS230" s="16"/>
      <c r="DT230" s="16"/>
      <c r="DU230" s="16"/>
      <c r="DV230" s="16"/>
      <c r="DW230" s="16"/>
      <c r="DX230" s="16"/>
      <c r="DY230" s="16"/>
      <c r="DZ230" s="16"/>
      <c r="EA230" s="16"/>
      <c r="EB230" s="16"/>
      <c r="EC230" s="16"/>
      <c r="ED230" s="16"/>
      <c r="EE230" s="16"/>
      <c r="EF230" s="16"/>
      <c r="EG230" s="16"/>
      <c r="EH230" s="16"/>
      <c r="EI230" s="16"/>
      <c r="EJ230" s="16"/>
      <c r="EK230" s="16"/>
      <c r="EL230" s="16"/>
      <c r="EM230" s="16"/>
      <c r="EN230" s="16"/>
      <c r="EO230" s="16"/>
      <c r="EP230" s="16"/>
      <c r="EQ230" s="16"/>
      <c r="ER230" s="16"/>
      <c r="ES230" s="16"/>
      <c r="ET230" s="16"/>
      <c r="EU230" s="16"/>
      <c r="EV230" s="16"/>
      <c r="EW230" s="16"/>
      <c r="EX230" s="16"/>
      <c r="EY230" s="16"/>
      <c r="EZ230" s="16"/>
      <c r="FA230" s="16"/>
      <c r="FB230" s="16"/>
      <c r="FC230" s="16"/>
      <c r="FD230" s="16"/>
      <c r="FE230" s="16"/>
      <c r="FF230" s="16"/>
      <c r="FG230" s="16"/>
      <c r="FH230" s="16"/>
      <c r="FI230" s="16"/>
      <c r="FJ230" s="16"/>
      <c r="FK230" s="16"/>
      <c r="FL230" s="16"/>
      <c r="FM230" s="16"/>
      <c r="FN230" s="16"/>
      <c r="FO230" s="16"/>
      <c r="FP230" s="16"/>
      <c r="FQ230" s="16"/>
      <c r="FR230" s="16"/>
      <c r="FS230" s="16"/>
      <c r="FT230" s="16"/>
      <c r="FU230" s="16"/>
      <c r="FV230" s="16"/>
      <c r="FW230" s="16"/>
      <c r="FX230" s="16"/>
      <c r="FY230" s="16"/>
      <c r="FZ230" s="16"/>
      <c r="GA230" s="16"/>
      <c r="GB230" s="16"/>
      <c r="GC230" s="16"/>
      <c r="GD230" s="16"/>
      <c r="GE230" s="16"/>
      <c r="GF230" s="16"/>
      <c r="GG230" s="16"/>
      <c r="GH230" s="16"/>
      <c r="GI230" s="16"/>
      <c r="GJ230" s="16"/>
      <c r="GK230" s="16"/>
      <c r="GL230" s="16"/>
      <c r="GM230" s="16"/>
      <c r="GN230" s="16"/>
      <c r="GO230" s="16"/>
      <c r="GP230" s="16"/>
      <c r="GQ230" s="16"/>
      <c r="GR230" s="16"/>
      <c r="GS230" s="16"/>
      <c r="GT230" s="16"/>
      <c r="GU230" s="16"/>
      <c r="GV230" s="16"/>
      <c r="GW230" s="16"/>
      <c r="GX230" s="16"/>
      <c r="GY230" s="16"/>
      <c r="GZ230" s="16"/>
      <c r="HA230" s="16"/>
      <c r="HB230" s="16"/>
      <c r="HC230" s="16"/>
      <c r="HD230" s="16"/>
      <c r="HE230" s="16"/>
      <c r="HF230" s="16"/>
      <c r="HG230" s="16"/>
      <c r="HH230" s="16"/>
      <c r="HI230" s="16"/>
      <c r="HJ230" s="16"/>
      <c r="HK230" s="16"/>
      <c r="HL230" s="16"/>
      <c r="HM230" s="16"/>
      <c r="HN230" s="16"/>
      <c r="HO230" s="16"/>
      <c r="HP230" s="16"/>
      <c r="HQ230" s="16"/>
      <c r="HR230" s="16"/>
      <c r="HS230" s="16"/>
      <c r="HT230" s="16"/>
      <c r="HU230" s="16"/>
      <c r="HV230" s="16"/>
      <c r="HW230" s="16"/>
      <c r="HX230" s="16"/>
      <c r="HY230" s="16"/>
      <c r="HZ230" s="16"/>
      <c r="IA230" s="16"/>
      <c r="IB230" s="16"/>
      <c r="IC230" s="16"/>
    </row>
    <row r="231" spans="1:237" s="4" customFormat="1">
      <c r="A231" s="16"/>
      <c r="B231" s="90"/>
      <c r="C231" s="92">
        <v>2022</v>
      </c>
      <c r="D231" s="29" t="s">
        <v>14</v>
      </c>
      <c r="E231" s="29"/>
      <c r="F231" s="29" t="s">
        <v>14</v>
      </c>
      <c r="G231" s="29"/>
      <c r="H231" s="29" t="s">
        <v>14</v>
      </c>
      <c r="I231" s="29"/>
      <c r="J231" s="29" t="s">
        <v>14</v>
      </c>
      <c r="K231" s="29"/>
      <c r="L231" s="29" t="s">
        <v>14</v>
      </c>
      <c r="M231" s="29"/>
      <c r="N231" s="29" t="s">
        <v>14</v>
      </c>
      <c r="O231" s="29"/>
      <c r="P231" s="29" t="s">
        <v>14</v>
      </c>
      <c r="Q231" s="29"/>
      <c r="R231" s="29" t="s">
        <v>14</v>
      </c>
      <c r="S231" s="29"/>
      <c r="T231" s="29" t="s">
        <v>14</v>
      </c>
      <c r="U231" s="29"/>
      <c r="V231" s="29" t="s">
        <v>14</v>
      </c>
      <c r="W231" s="29"/>
      <c r="X231" s="29" t="s">
        <v>14</v>
      </c>
      <c r="Y231" s="29"/>
      <c r="Z231" s="29" t="s">
        <v>14</v>
      </c>
      <c r="AA231" s="29"/>
      <c r="AB231" s="29" t="s">
        <v>14</v>
      </c>
      <c r="AC231" s="29"/>
      <c r="AD231" s="29" t="s">
        <v>14</v>
      </c>
      <c r="AE231" s="29"/>
      <c r="AF231" s="29" t="s">
        <v>14</v>
      </c>
      <c r="AG231" s="29"/>
      <c r="AH231" s="29" t="s">
        <v>14</v>
      </c>
      <c r="AI231" s="29"/>
      <c r="AJ231" s="29" t="s">
        <v>14</v>
      </c>
      <c r="AK231" s="29"/>
      <c r="AL231" s="29" t="s">
        <v>14</v>
      </c>
      <c r="AM231" s="29"/>
      <c r="AN231" s="29" t="s">
        <v>14</v>
      </c>
      <c r="AO231" s="29"/>
      <c r="AP231" s="29" t="s">
        <v>14</v>
      </c>
      <c r="AQ231" s="29"/>
      <c r="AR231" s="29" t="s">
        <v>14</v>
      </c>
      <c r="AS231" s="29"/>
      <c r="AT231" s="29" t="s">
        <v>14</v>
      </c>
      <c r="AU231" s="29"/>
      <c r="AV231" s="29" t="s">
        <v>14</v>
      </c>
      <c r="AW231" s="29"/>
      <c r="AX231" s="29" t="s">
        <v>15</v>
      </c>
      <c r="AY231" s="29"/>
      <c r="AZ231" s="29" t="s">
        <v>14</v>
      </c>
      <c r="BA231" s="29"/>
      <c r="BB231" s="29" t="s">
        <v>14</v>
      </c>
      <c r="BC231" s="29"/>
      <c r="BD231" s="29" t="s">
        <v>14</v>
      </c>
      <c r="BE231" s="67"/>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16"/>
      <c r="DE231" s="16"/>
      <c r="DF231" s="16"/>
      <c r="DG231" s="16"/>
      <c r="DH231" s="16"/>
      <c r="DI231" s="16"/>
      <c r="DJ231" s="16"/>
      <c r="DK231" s="16"/>
      <c r="DL231" s="16"/>
      <c r="DM231" s="16"/>
      <c r="DN231" s="16"/>
      <c r="DO231" s="16"/>
      <c r="DP231" s="16"/>
      <c r="DQ231" s="16"/>
      <c r="DR231" s="16"/>
      <c r="DS231" s="16"/>
      <c r="DT231" s="16"/>
      <c r="DU231" s="16"/>
      <c r="DV231" s="16"/>
      <c r="DW231" s="16"/>
      <c r="DX231" s="16"/>
      <c r="DY231" s="16"/>
      <c r="DZ231" s="16"/>
      <c r="EA231" s="16"/>
      <c r="EB231" s="16"/>
      <c r="EC231" s="16"/>
      <c r="ED231" s="16"/>
      <c r="EE231" s="16"/>
      <c r="EF231" s="16"/>
      <c r="EG231" s="16"/>
      <c r="EH231" s="16"/>
      <c r="EI231" s="16"/>
      <c r="EJ231" s="16"/>
      <c r="EK231" s="16"/>
      <c r="EL231" s="16"/>
      <c r="EM231" s="16"/>
      <c r="EN231" s="16"/>
      <c r="EO231" s="16"/>
      <c r="EP231" s="16"/>
      <c r="EQ231" s="16"/>
      <c r="ER231" s="16"/>
      <c r="ES231" s="16"/>
      <c r="ET231" s="16"/>
      <c r="EU231" s="16"/>
      <c r="EV231" s="16"/>
      <c r="EW231" s="16"/>
      <c r="EX231" s="16"/>
      <c r="EY231" s="16"/>
      <c r="EZ231" s="16"/>
      <c r="FA231" s="16"/>
      <c r="FB231" s="16"/>
      <c r="FC231" s="16"/>
      <c r="FD231" s="16"/>
      <c r="FE231" s="16"/>
      <c r="FF231" s="16"/>
      <c r="FG231" s="16"/>
      <c r="FH231" s="16"/>
      <c r="FI231" s="16"/>
      <c r="FJ231" s="16"/>
      <c r="FK231" s="16"/>
      <c r="FL231" s="16"/>
      <c r="FM231" s="16"/>
      <c r="FN231" s="16"/>
      <c r="FO231" s="16"/>
      <c r="FP231" s="16"/>
      <c r="FQ231" s="16"/>
      <c r="FR231" s="16"/>
      <c r="FS231" s="16"/>
      <c r="FT231" s="16"/>
      <c r="FU231" s="16"/>
      <c r="FV231" s="16"/>
      <c r="FW231" s="16"/>
      <c r="FX231" s="16"/>
      <c r="FY231" s="16"/>
      <c r="FZ231" s="16"/>
      <c r="GA231" s="16"/>
      <c r="GB231" s="16"/>
      <c r="GC231" s="16"/>
      <c r="GD231" s="16"/>
      <c r="GE231" s="16"/>
      <c r="GF231" s="16"/>
      <c r="GG231" s="16"/>
      <c r="GH231" s="16"/>
      <c r="GI231" s="16"/>
      <c r="GJ231" s="16"/>
      <c r="GK231" s="16"/>
      <c r="GL231" s="16"/>
      <c r="GM231" s="16"/>
      <c r="GN231" s="16"/>
      <c r="GO231" s="16"/>
      <c r="GP231" s="16"/>
      <c r="GQ231" s="16"/>
      <c r="GR231" s="16"/>
      <c r="GS231" s="16"/>
      <c r="GT231" s="16"/>
      <c r="GU231" s="16"/>
      <c r="GV231" s="16"/>
      <c r="GW231" s="16"/>
      <c r="GX231" s="16"/>
      <c r="GY231" s="16"/>
      <c r="GZ231" s="16"/>
      <c r="HA231" s="16"/>
      <c r="HB231" s="16"/>
      <c r="HC231" s="16"/>
      <c r="HD231" s="16"/>
      <c r="HE231" s="16"/>
      <c r="HF231" s="16"/>
      <c r="HG231" s="16"/>
      <c r="HH231" s="16"/>
      <c r="HI231" s="16"/>
      <c r="HJ231" s="16"/>
      <c r="HK231" s="16"/>
      <c r="HL231" s="16"/>
      <c r="HM231" s="16"/>
      <c r="HN231" s="16"/>
      <c r="HO231" s="16"/>
      <c r="HP231" s="16"/>
      <c r="HQ231" s="16"/>
      <c r="HR231" s="16"/>
      <c r="HS231" s="16"/>
      <c r="HT231" s="16"/>
      <c r="HU231" s="16"/>
      <c r="HV231" s="16"/>
      <c r="HW231" s="16"/>
      <c r="HX231" s="16"/>
      <c r="HY231" s="16"/>
      <c r="HZ231" s="16"/>
      <c r="IA231" s="16"/>
      <c r="IB231" s="16"/>
      <c r="IC231" s="16"/>
    </row>
    <row r="232" spans="1:237" customFormat="1">
      <c r="A232" s="14"/>
      <c r="B232" s="90" t="s">
        <v>68</v>
      </c>
      <c r="C232" s="91">
        <v>2018</v>
      </c>
      <c r="D232" s="29" t="s">
        <v>14</v>
      </c>
      <c r="E232" s="45"/>
      <c r="F232" s="29" t="s">
        <v>14</v>
      </c>
      <c r="G232" s="45"/>
      <c r="H232" s="29" t="s">
        <v>14</v>
      </c>
      <c r="I232" s="45"/>
      <c r="J232" s="29" t="s">
        <v>14</v>
      </c>
      <c r="K232" s="45"/>
      <c r="L232" s="29" t="s">
        <v>14</v>
      </c>
      <c r="M232" s="45"/>
      <c r="N232" s="29" t="s">
        <v>14</v>
      </c>
      <c r="O232" s="45"/>
      <c r="P232" s="29" t="s">
        <v>14</v>
      </c>
      <c r="Q232" s="45"/>
      <c r="R232" s="29" t="s">
        <v>14</v>
      </c>
      <c r="S232" s="45"/>
      <c r="T232" s="29" t="s">
        <v>14</v>
      </c>
      <c r="U232" s="45"/>
      <c r="V232" s="29" t="s">
        <v>14</v>
      </c>
      <c r="W232" s="45"/>
      <c r="X232" s="29" t="s">
        <v>14</v>
      </c>
      <c r="Y232" s="45"/>
      <c r="Z232" s="29" t="s">
        <v>14</v>
      </c>
      <c r="AA232" s="45"/>
      <c r="AB232" s="29" t="s">
        <v>14</v>
      </c>
      <c r="AC232" s="45"/>
      <c r="AD232" s="29">
        <v>7</v>
      </c>
      <c r="AE232" s="45"/>
      <c r="AF232" s="29" t="s">
        <v>14</v>
      </c>
      <c r="AG232" s="29"/>
      <c r="AH232" s="29" t="s">
        <v>14</v>
      </c>
      <c r="AI232" s="45"/>
      <c r="AJ232" s="29" t="s">
        <v>14</v>
      </c>
      <c r="AK232" s="45"/>
      <c r="AL232" s="29" t="s">
        <v>14</v>
      </c>
      <c r="AM232" s="45"/>
      <c r="AN232" s="29" t="s">
        <v>14</v>
      </c>
      <c r="AO232" s="45"/>
      <c r="AP232" s="29">
        <v>50</v>
      </c>
      <c r="AQ232" s="29"/>
      <c r="AR232" s="29" t="s">
        <v>14</v>
      </c>
      <c r="AS232" s="45"/>
      <c r="AT232" s="29">
        <v>1400</v>
      </c>
      <c r="AU232" s="45"/>
      <c r="AV232" s="29" t="s">
        <v>14</v>
      </c>
      <c r="AW232" s="45"/>
      <c r="AX232" s="29" t="s">
        <v>14</v>
      </c>
      <c r="AY232" s="45"/>
      <c r="AZ232" s="29" t="s">
        <v>14</v>
      </c>
      <c r="BA232" s="45"/>
      <c r="BB232" s="29" t="s">
        <v>14</v>
      </c>
      <c r="BC232" s="45"/>
      <c r="BD232" s="29" t="s">
        <v>14</v>
      </c>
      <c r="BE232" s="67"/>
      <c r="BF232" s="16"/>
      <c r="BG232" s="16"/>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14"/>
      <c r="DP232" s="14"/>
      <c r="DQ232" s="14"/>
      <c r="DR232" s="14"/>
      <c r="DS232" s="14"/>
      <c r="DT232" s="14"/>
      <c r="DU232" s="14"/>
      <c r="DV232" s="14"/>
      <c r="DW232" s="14"/>
      <c r="DX232" s="14"/>
      <c r="DY232" s="14"/>
      <c r="DZ232" s="14"/>
      <c r="EA232" s="14"/>
      <c r="EB232" s="14"/>
      <c r="EC232" s="14"/>
      <c r="ED232" s="14"/>
      <c r="EE232" s="14"/>
      <c r="EF232" s="14"/>
      <c r="EG232" s="14"/>
      <c r="EH232" s="14"/>
      <c r="EI232" s="14"/>
      <c r="EJ232" s="14"/>
      <c r="EK232" s="14"/>
      <c r="EL232" s="14"/>
      <c r="EM232" s="14"/>
      <c r="EN232" s="14"/>
      <c r="EO232" s="14"/>
      <c r="EP232" s="14"/>
      <c r="EQ232" s="14"/>
      <c r="ER232" s="14"/>
      <c r="ES232" s="14"/>
      <c r="ET232" s="14"/>
      <c r="EU232" s="14"/>
      <c r="EV232" s="14"/>
      <c r="EW232" s="14"/>
      <c r="EX232" s="14"/>
      <c r="EY232" s="14"/>
      <c r="EZ232" s="14"/>
      <c r="FA232" s="14"/>
      <c r="FB232" s="14"/>
      <c r="FC232" s="14"/>
      <c r="FD232" s="14"/>
      <c r="FE232" s="14"/>
      <c r="FF232" s="14"/>
      <c r="FG232" s="14"/>
      <c r="FH232" s="14"/>
      <c r="FI232" s="14"/>
      <c r="FJ232" s="14"/>
      <c r="FK232" s="14"/>
      <c r="FL232" s="14"/>
      <c r="FM232" s="14"/>
      <c r="FN232" s="14"/>
      <c r="FO232" s="14"/>
      <c r="FP232" s="14"/>
      <c r="FQ232" s="14"/>
      <c r="FR232" s="14"/>
      <c r="FS232" s="14"/>
      <c r="FT232" s="14"/>
      <c r="FU232" s="14"/>
      <c r="FV232" s="14"/>
      <c r="FW232" s="14"/>
      <c r="FX232" s="14"/>
      <c r="FY232" s="14"/>
      <c r="FZ232" s="14"/>
      <c r="GA232" s="14"/>
      <c r="GB232" s="14"/>
      <c r="GC232" s="14"/>
      <c r="GD232" s="14"/>
      <c r="GE232" s="14"/>
      <c r="GF232" s="14"/>
      <c r="GG232" s="14"/>
      <c r="GH232" s="14"/>
      <c r="GI232" s="14"/>
      <c r="GJ232" s="14"/>
      <c r="GK232" s="14"/>
      <c r="GL232" s="14"/>
      <c r="GM232" s="14"/>
      <c r="GN232" s="14"/>
      <c r="GO232" s="14"/>
      <c r="GP232" s="14"/>
      <c r="GQ232" s="14"/>
      <c r="GR232" s="14"/>
      <c r="GS232" s="14"/>
      <c r="GT232" s="14"/>
      <c r="GU232" s="14"/>
      <c r="GV232" s="14"/>
      <c r="GW232" s="14"/>
      <c r="GX232" s="14"/>
      <c r="GY232" s="14"/>
      <c r="GZ232" s="14"/>
      <c r="HA232" s="14"/>
      <c r="HB232" s="14"/>
      <c r="HC232" s="14"/>
      <c r="HD232" s="14"/>
      <c r="HE232" s="14"/>
      <c r="HF232" s="14"/>
      <c r="HG232" s="14"/>
      <c r="HH232" s="14"/>
      <c r="HI232" s="14"/>
      <c r="HJ232" s="14"/>
      <c r="HK232" s="14"/>
      <c r="HL232" s="14"/>
      <c r="HM232" s="14"/>
      <c r="HN232" s="14"/>
      <c r="HO232" s="14"/>
      <c r="HP232" s="14"/>
      <c r="HQ232" s="14"/>
      <c r="HR232" s="14"/>
      <c r="HS232" s="14"/>
      <c r="HT232" s="14"/>
      <c r="HU232" s="14"/>
      <c r="HV232" s="14"/>
      <c r="HW232" s="14"/>
      <c r="HX232" s="14"/>
      <c r="HY232" s="14"/>
      <c r="HZ232" s="14"/>
      <c r="IA232" s="14"/>
      <c r="IB232" s="14"/>
      <c r="IC232" s="14"/>
    </row>
    <row r="233" spans="1:237" s="5" customFormat="1">
      <c r="A233" s="16"/>
      <c r="B233" s="90"/>
      <c r="C233" s="92">
        <v>2019</v>
      </c>
      <c r="D233" s="29">
        <v>3000</v>
      </c>
      <c r="E233" s="29"/>
      <c r="F233" s="29" t="s">
        <v>14</v>
      </c>
      <c r="G233" s="29"/>
      <c r="H233" s="29" t="s">
        <v>14</v>
      </c>
      <c r="I233" s="29"/>
      <c r="J233" s="29" t="s">
        <v>14</v>
      </c>
      <c r="K233" s="29"/>
      <c r="L233" s="29">
        <v>4</v>
      </c>
      <c r="M233" s="29"/>
      <c r="N233" s="29" t="s">
        <v>14</v>
      </c>
      <c r="O233" s="29"/>
      <c r="P233" s="29" t="s">
        <v>14</v>
      </c>
      <c r="Q233" s="29"/>
      <c r="R233" s="29" t="s">
        <v>14</v>
      </c>
      <c r="S233" s="29"/>
      <c r="T233" s="29" t="s">
        <v>14</v>
      </c>
      <c r="U233" s="29"/>
      <c r="V233" s="29" t="s">
        <v>14</v>
      </c>
      <c r="W233" s="29"/>
      <c r="X233" s="29" t="s">
        <v>14</v>
      </c>
      <c r="Y233" s="29"/>
      <c r="Z233" s="29">
        <v>25</v>
      </c>
      <c r="AA233" s="29"/>
      <c r="AB233" s="29" t="s">
        <v>14</v>
      </c>
      <c r="AC233" s="29"/>
      <c r="AD233" s="29" t="s">
        <v>14</v>
      </c>
      <c r="AE233" s="29"/>
      <c r="AF233" s="29" t="s">
        <v>14</v>
      </c>
      <c r="AG233" s="29"/>
      <c r="AH233" s="29" t="s">
        <v>14</v>
      </c>
      <c r="AI233" s="29"/>
      <c r="AJ233" s="29" t="s">
        <v>14</v>
      </c>
      <c r="AK233" s="29"/>
      <c r="AL233" s="29" t="s">
        <v>14</v>
      </c>
      <c r="AM233" s="29"/>
      <c r="AN233" s="29">
        <v>236</v>
      </c>
      <c r="AO233" s="29"/>
      <c r="AP233" s="29" t="s">
        <v>14</v>
      </c>
      <c r="AQ233" s="29"/>
      <c r="AR233" s="29" t="s">
        <v>14</v>
      </c>
      <c r="AS233" s="29"/>
      <c r="AT233" s="29">
        <v>661</v>
      </c>
      <c r="AU233" s="29"/>
      <c r="AV233" s="29" t="s">
        <v>14</v>
      </c>
      <c r="AW233" s="29"/>
      <c r="AX233" s="29" t="s">
        <v>14</v>
      </c>
      <c r="AY233" s="29"/>
      <c r="AZ233" s="29" t="s">
        <v>14</v>
      </c>
      <c r="BA233" s="29"/>
      <c r="BB233" s="29" t="s">
        <v>14</v>
      </c>
      <c r="BC233" s="29"/>
      <c r="BD233" s="29" t="s">
        <v>14</v>
      </c>
      <c r="BE233" s="67"/>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DQ233" s="16"/>
      <c r="DR233" s="16"/>
      <c r="DS233" s="16"/>
      <c r="DT233" s="16"/>
      <c r="DU233" s="16"/>
      <c r="DV233" s="16"/>
      <c r="DW233" s="16"/>
      <c r="DX233" s="16"/>
      <c r="DY233" s="16"/>
      <c r="DZ233" s="16"/>
      <c r="EA233" s="16"/>
      <c r="EB233" s="16"/>
      <c r="EC233" s="16"/>
      <c r="ED233" s="16"/>
      <c r="EE233" s="16"/>
      <c r="EF233" s="16"/>
      <c r="EG233" s="16"/>
      <c r="EH233" s="16"/>
      <c r="EI233" s="16"/>
      <c r="EJ233" s="16"/>
      <c r="EK233" s="16"/>
      <c r="EL233" s="16"/>
      <c r="EM233" s="16"/>
      <c r="EN233" s="16"/>
      <c r="EO233" s="16"/>
      <c r="EP233" s="16"/>
      <c r="EQ233" s="16"/>
      <c r="ER233" s="16"/>
      <c r="ES233" s="16"/>
      <c r="ET233" s="16"/>
      <c r="EU233" s="16"/>
      <c r="EV233" s="16"/>
      <c r="EW233" s="16"/>
      <c r="EX233" s="16"/>
      <c r="EY233" s="16"/>
      <c r="EZ233" s="16"/>
      <c r="FA233" s="16"/>
      <c r="FB233" s="16"/>
      <c r="FC233" s="16"/>
      <c r="FD233" s="16"/>
      <c r="FE233" s="16"/>
      <c r="FF233" s="16"/>
      <c r="FG233" s="16"/>
      <c r="FH233" s="16"/>
      <c r="FI233" s="16"/>
      <c r="FJ233" s="16"/>
      <c r="FK233" s="16"/>
      <c r="FL233" s="16"/>
      <c r="FM233" s="16"/>
      <c r="FN233" s="16"/>
      <c r="FO233" s="16"/>
      <c r="FP233" s="16"/>
      <c r="FQ233" s="16"/>
      <c r="FR233" s="16"/>
      <c r="FS233" s="16"/>
      <c r="FT233" s="16"/>
      <c r="FU233" s="16"/>
      <c r="FV233" s="16"/>
      <c r="FW233" s="16"/>
      <c r="FX233" s="16"/>
      <c r="FY233" s="16"/>
      <c r="FZ233" s="16"/>
      <c r="GA233" s="16"/>
      <c r="GB233" s="16"/>
      <c r="GC233" s="16"/>
      <c r="GD233" s="16"/>
      <c r="GE233" s="16"/>
      <c r="GF233" s="16"/>
      <c r="GG233" s="16"/>
      <c r="GH233" s="16"/>
      <c r="GI233" s="16"/>
      <c r="GJ233" s="16"/>
      <c r="GK233" s="16"/>
      <c r="GL233" s="16"/>
      <c r="GM233" s="16"/>
      <c r="GN233" s="16"/>
      <c r="GO233" s="16"/>
      <c r="GP233" s="16"/>
      <c r="GQ233" s="16"/>
      <c r="GR233" s="16"/>
      <c r="GS233" s="16"/>
      <c r="GT233" s="16"/>
      <c r="GU233" s="16"/>
      <c r="GV233" s="16"/>
      <c r="GW233" s="16"/>
      <c r="GX233" s="16"/>
      <c r="GY233" s="16"/>
      <c r="GZ233" s="16"/>
      <c r="HA233" s="16"/>
      <c r="HB233" s="16"/>
      <c r="HC233" s="16"/>
      <c r="HD233" s="16"/>
      <c r="HE233" s="16"/>
      <c r="HF233" s="16"/>
      <c r="HG233" s="16"/>
      <c r="HH233" s="16"/>
      <c r="HI233" s="16"/>
      <c r="HJ233" s="16"/>
      <c r="HK233" s="16"/>
      <c r="HL233" s="16"/>
      <c r="HM233" s="16"/>
      <c r="HN233" s="16"/>
      <c r="HO233" s="16"/>
      <c r="HP233" s="16"/>
      <c r="HQ233" s="16"/>
      <c r="HR233" s="16"/>
      <c r="HS233" s="16"/>
      <c r="HT233" s="16"/>
      <c r="HU233" s="16"/>
      <c r="HV233" s="16"/>
      <c r="HW233" s="16"/>
      <c r="HX233" s="16"/>
      <c r="HY233" s="16"/>
      <c r="HZ233" s="16"/>
      <c r="IA233" s="16"/>
      <c r="IB233" s="16"/>
      <c r="IC233" s="16"/>
    </row>
    <row r="234" spans="1:237" s="3" customFormat="1">
      <c r="A234" s="25"/>
      <c r="B234" s="90"/>
      <c r="C234" s="91">
        <v>2020</v>
      </c>
      <c r="D234" s="29">
        <v>10</v>
      </c>
      <c r="E234" s="45"/>
      <c r="F234" s="29" t="s">
        <v>14</v>
      </c>
      <c r="G234" s="45"/>
      <c r="H234" s="29" t="s">
        <v>14</v>
      </c>
      <c r="I234" s="45"/>
      <c r="J234" s="29" t="s">
        <v>14</v>
      </c>
      <c r="K234" s="45"/>
      <c r="L234" s="29" t="s">
        <v>14</v>
      </c>
      <c r="M234" s="78"/>
      <c r="N234" s="29" t="s">
        <v>14</v>
      </c>
      <c r="O234" s="45"/>
      <c r="P234" s="29" t="s">
        <v>14</v>
      </c>
      <c r="Q234" s="45"/>
      <c r="R234" s="29" t="s">
        <v>14</v>
      </c>
      <c r="S234" s="45"/>
      <c r="T234" s="29" t="s">
        <v>14</v>
      </c>
      <c r="U234" s="45"/>
      <c r="V234" s="29" t="s">
        <v>14</v>
      </c>
      <c r="W234" s="45"/>
      <c r="X234" s="29">
        <v>10780</v>
      </c>
      <c r="Y234" s="45"/>
      <c r="Z234" s="29">
        <v>310</v>
      </c>
      <c r="AA234" s="45"/>
      <c r="AB234" s="29" t="s">
        <v>14</v>
      </c>
      <c r="AC234" s="45"/>
      <c r="AD234" s="29">
        <v>4</v>
      </c>
      <c r="AE234" s="45"/>
      <c r="AF234" s="29" t="s">
        <v>14</v>
      </c>
      <c r="AG234" s="29"/>
      <c r="AH234" s="29" t="s">
        <v>14</v>
      </c>
      <c r="AI234" s="45"/>
      <c r="AJ234" s="29" t="s">
        <v>14</v>
      </c>
      <c r="AK234" s="45"/>
      <c r="AL234" s="29" t="s">
        <v>14</v>
      </c>
      <c r="AM234" s="45"/>
      <c r="AN234" s="29">
        <v>223</v>
      </c>
      <c r="AO234" s="45"/>
      <c r="AP234" s="29" t="s">
        <v>14</v>
      </c>
      <c r="AQ234" s="29"/>
      <c r="AR234" s="29" t="s">
        <v>14</v>
      </c>
      <c r="AS234" s="45"/>
      <c r="AT234" s="29">
        <v>230</v>
      </c>
      <c r="AU234" s="45"/>
      <c r="AV234" s="29" t="s">
        <v>14</v>
      </c>
      <c r="AW234" s="45"/>
      <c r="AX234" s="29" t="s">
        <v>14</v>
      </c>
      <c r="AY234" s="45"/>
      <c r="AZ234" s="29" t="s">
        <v>14</v>
      </c>
      <c r="BA234" s="45"/>
      <c r="BB234" s="29" t="s">
        <v>14</v>
      </c>
      <c r="BC234" s="45"/>
      <c r="BD234" s="29" t="s">
        <v>14</v>
      </c>
      <c r="BE234" s="67"/>
      <c r="BF234" s="16"/>
      <c r="BG234" s="16"/>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c r="FW234" s="25"/>
      <c r="FX234" s="25"/>
      <c r="FY234" s="25"/>
      <c r="FZ234" s="25"/>
      <c r="GA234" s="25"/>
      <c r="GB234" s="25"/>
      <c r="GC234" s="25"/>
      <c r="GD234" s="25"/>
      <c r="GE234" s="25"/>
      <c r="GF234" s="25"/>
      <c r="GG234" s="25"/>
      <c r="GH234" s="25"/>
      <c r="GI234" s="25"/>
      <c r="GJ234" s="25"/>
      <c r="GK234" s="25"/>
      <c r="GL234" s="25"/>
      <c r="GM234" s="25"/>
      <c r="GN234" s="25"/>
      <c r="GO234" s="25"/>
      <c r="GP234" s="25"/>
      <c r="GQ234" s="25"/>
      <c r="GR234" s="25"/>
      <c r="GS234" s="25"/>
      <c r="GT234" s="25"/>
      <c r="GU234" s="25"/>
      <c r="GV234" s="25"/>
      <c r="GW234" s="25"/>
      <c r="GX234" s="25"/>
      <c r="GY234" s="25"/>
      <c r="GZ234" s="25"/>
      <c r="HA234" s="25"/>
      <c r="HB234" s="25"/>
      <c r="HC234" s="25"/>
      <c r="HD234" s="25"/>
      <c r="HE234" s="25"/>
      <c r="HF234" s="25"/>
      <c r="HG234" s="25"/>
      <c r="HH234" s="25"/>
      <c r="HI234" s="25"/>
      <c r="HJ234" s="25"/>
      <c r="HK234" s="25"/>
      <c r="HL234" s="25"/>
      <c r="HM234" s="25"/>
      <c r="HN234" s="25"/>
      <c r="HO234" s="25"/>
      <c r="HP234" s="25"/>
      <c r="HQ234" s="25"/>
      <c r="HR234" s="25"/>
      <c r="HS234" s="25"/>
      <c r="HT234" s="25"/>
      <c r="HU234" s="25"/>
      <c r="HV234" s="25"/>
      <c r="HW234" s="25"/>
      <c r="HX234" s="25"/>
      <c r="HY234" s="25"/>
      <c r="HZ234" s="25"/>
      <c r="IA234" s="25"/>
      <c r="IB234" s="25"/>
      <c r="IC234" s="25"/>
    </row>
    <row r="235" spans="1:237" s="5" customFormat="1">
      <c r="A235" s="16"/>
      <c r="B235" s="90"/>
      <c r="C235" s="91">
        <v>2021</v>
      </c>
      <c r="D235" s="29">
        <v>120</v>
      </c>
      <c r="E235" s="29"/>
      <c r="F235" s="29" t="s">
        <v>14</v>
      </c>
      <c r="G235" s="29"/>
      <c r="H235" s="29" t="s">
        <v>14</v>
      </c>
      <c r="I235" s="29"/>
      <c r="J235" s="29" t="s">
        <v>14</v>
      </c>
      <c r="K235" s="29"/>
      <c r="L235" s="29" t="s">
        <v>14</v>
      </c>
      <c r="M235" s="29"/>
      <c r="N235" s="29" t="s">
        <v>14</v>
      </c>
      <c r="O235" s="29"/>
      <c r="P235" s="29" t="s">
        <v>14</v>
      </c>
      <c r="Q235" s="29"/>
      <c r="R235" s="29" t="s">
        <v>14</v>
      </c>
      <c r="S235" s="29"/>
      <c r="T235" s="29" t="s">
        <v>14</v>
      </c>
      <c r="U235" s="29"/>
      <c r="V235" s="29" t="s">
        <v>14</v>
      </c>
      <c r="W235" s="29"/>
      <c r="X235" s="29">
        <v>2210</v>
      </c>
      <c r="Y235" s="29"/>
      <c r="Z235" s="29" t="s">
        <v>14</v>
      </c>
      <c r="AA235" s="29"/>
      <c r="AB235" s="29" t="s">
        <v>14</v>
      </c>
      <c r="AC235" s="29"/>
      <c r="AD235" s="29" t="s">
        <v>14</v>
      </c>
      <c r="AE235" s="29"/>
      <c r="AF235" s="29" t="s">
        <v>14</v>
      </c>
      <c r="AG235" s="29"/>
      <c r="AH235" s="29" t="s">
        <v>14</v>
      </c>
      <c r="AI235" s="29"/>
      <c r="AJ235" s="29" t="s">
        <v>14</v>
      </c>
      <c r="AK235" s="29"/>
      <c r="AL235" s="29" t="s">
        <v>14</v>
      </c>
      <c r="AM235" s="29"/>
      <c r="AN235" s="29" t="s">
        <v>14</v>
      </c>
      <c r="AO235" s="29"/>
      <c r="AP235" s="29" t="s">
        <v>14</v>
      </c>
      <c r="AQ235" s="29"/>
      <c r="AR235" s="29" t="s">
        <v>14</v>
      </c>
      <c r="AS235" s="29"/>
      <c r="AT235" s="29">
        <v>665</v>
      </c>
      <c r="AU235" s="29"/>
      <c r="AV235" s="29" t="s">
        <v>14</v>
      </c>
      <c r="AW235" s="29"/>
      <c r="AX235" s="29">
        <v>387</v>
      </c>
      <c r="AY235" s="29"/>
      <c r="AZ235" s="29">
        <v>4</v>
      </c>
      <c r="BA235" s="29"/>
      <c r="BB235" s="29" t="s">
        <v>14</v>
      </c>
      <c r="BC235" s="29"/>
      <c r="BD235" s="29" t="s">
        <v>14</v>
      </c>
      <c r="BE235" s="67"/>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DQ235" s="16"/>
      <c r="DR235" s="16"/>
      <c r="DS235" s="16"/>
      <c r="DT235" s="16"/>
      <c r="DU235" s="16"/>
      <c r="DV235" s="16"/>
      <c r="DW235" s="16"/>
      <c r="DX235" s="16"/>
      <c r="DY235" s="16"/>
      <c r="DZ235" s="16"/>
      <c r="EA235" s="16"/>
      <c r="EB235" s="16"/>
      <c r="EC235" s="16"/>
      <c r="ED235" s="16"/>
      <c r="EE235" s="16"/>
      <c r="EF235" s="16"/>
      <c r="EG235" s="16"/>
      <c r="EH235" s="16"/>
      <c r="EI235" s="16"/>
      <c r="EJ235" s="16"/>
      <c r="EK235" s="16"/>
      <c r="EL235" s="16"/>
      <c r="EM235" s="16"/>
      <c r="EN235" s="16"/>
      <c r="EO235" s="16"/>
      <c r="EP235" s="16"/>
      <c r="EQ235" s="16"/>
      <c r="ER235" s="16"/>
      <c r="ES235" s="16"/>
      <c r="ET235" s="16"/>
      <c r="EU235" s="16"/>
      <c r="EV235" s="16"/>
      <c r="EW235" s="16"/>
      <c r="EX235" s="16"/>
      <c r="EY235" s="16"/>
      <c r="EZ235" s="16"/>
      <c r="FA235" s="16"/>
      <c r="FB235" s="16"/>
      <c r="FC235" s="16"/>
      <c r="FD235" s="16"/>
      <c r="FE235" s="16"/>
      <c r="FF235" s="16"/>
      <c r="FG235" s="16"/>
      <c r="FH235" s="16"/>
      <c r="FI235" s="16"/>
      <c r="FJ235" s="16"/>
      <c r="FK235" s="16"/>
      <c r="FL235" s="16"/>
      <c r="FM235" s="16"/>
      <c r="FN235" s="16"/>
      <c r="FO235" s="16"/>
      <c r="FP235" s="16"/>
      <c r="FQ235" s="16"/>
      <c r="FR235" s="16"/>
      <c r="FS235" s="16"/>
      <c r="FT235" s="16"/>
      <c r="FU235" s="16"/>
      <c r="FV235" s="16"/>
      <c r="FW235" s="16"/>
      <c r="FX235" s="16"/>
      <c r="FY235" s="16"/>
      <c r="FZ235" s="16"/>
      <c r="GA235" s="16"/>
      <c r="GB235" s="16"/>
      <c r="GC235" s="16"/>
      <c r="GD235" s="16"/>
      <c r="GE235" s="16"/>
      <c r="GF235" s="16"/>
      <c r="GG235" s="16"/>
      <c r="GH235" s="16"/>
      <c r="GI235" s="16"/>
      <c r="GJ235" s="16"/>
      <c r="GK235" s="16"/>
      <c r="GL235" s="16"/>
      <c r="GM235" s="16"/>
      <c r="GN235" s="16"/>
      <c r="GO235" s="16"/>
      <c r="GP235" s="16"/>
      <c r="GQ235" s="16"/>
      <c r="GR235" s="16"/>
      <c r="GS235" s="16"/>
      <c r="GT235" s="16"/>
      <c r="GU235" s="16"/>
      <c r="GV235" s="16"/>
      <c r="GW235" s="16"/>
      <c r="GX235" s="16"/>
      <c r="GY235" s="16"/>
      <c r="GZ235" s="16"/>
      <c r="HA235" s="16"/>
      <c r="HB235" s="16"/>
      <c r="HC235" s="16"/>
      <c r="HD235" s="16"/>
      <c r="HE235" s="16"/>
      <c r="HF235" s="16"/>
      <c r="HG235" s="16"/>
      <c r="HH235" s="16"/>
      <c r="HI235" s="16"/>
      <c r="HJ235" s="16"/>
      <c r="HK235" s="16"/>
      <c r="HL235" s="16"/>
      <c r="HM235" s="16"/>
      <c r="HN235" s="16"/>
      <c r="HO235" s="16"/>
      <c r="HP235" s="16"/>
      <c r="HQ235" s="16"/>
      <c r="HR235" s="16"/>
      <c r="HS235" s="16"/>
      <c r="HT235" s="16"/>
      <c r="HU235" s="16"/>
      <c r="HV235" s="16"/>
      <c r="HW235" s="16"/>
      <c r="HX235" s="16"/>
      <c r="HY235" s="16"/>
      <c r="HZ235" s="16"/>
      <c r="IA235" s="16"/>
      <c r="IB235" s="16"/>
      <c r="IC235" s="16"/>
    </row>
    <row r="236" spans="1:237" s="4" customFormat="1">
      <c r="A236" s="16"/>
      <c r="B236" s="90"/>
      <c r="C236" s="92">
        <v>2022</v>
      </c>
      <c r="D236" s="29" t="s">
        <v>14</v>
      </c>
      <c r="E236" s="29"/>
      <c r="F236" s="29" t="s">
        <v>14</v>
      </c>
      <c r="G236" s="29"/>
      <c r="H236" s="29" t="s">
        <v>14</v>
      </c>
      <c r="I236" s="29"/>
      <c r="J236" s="29" t="s">
        <v>14</v>
      </c>
      <c r="K236" s="29"/>
      <c r="L236" s="29" t="s">
        <v>14</v>
      </c>
      <c r="M236" s="29"/>
      <c r="N236" s="29" t="s">
        <v>14</v>
      </c>
      <c r="O236" s="29"/>
      <c r="P236" s="29" t="s">
        <v>14</v>
      </c>
      <c r="Q236" s="29"/>
      <c r="R236" s="29" t="s">
        <v>14</v>
      </c>
      <c r="S236" s="29"/>
      <c r="T236" s="29" t="s">
        <v>14</v>
      </c>
      <c r="U236" s="29"/>
      <c r="V236" s="29" t="s">
        <v>14</v>
      </c>
      <c r="W236" s="29"/>
      <c r="X236" s="29" t="s">
        <v>14</v>
      </c>
      <c r="Y236" s="29"/>
      <c r="Z236" s="29">
        <v>373</v>
      </c>
      <c r="AA236" s="29"/>
      <c r="AB236" s="29" t="s">
        <v>14</v>
      </c>
      <c r="AC236" s="29"/>
      <c r="AD236" s="29">
        <v>2</v>
      </c>
      <c r="AE236" s="29"/>
      <c r="AF236" s="29" t="s">
        <v>14</v>
      </c>
      <c r="AG236" s="29"/>
      <c r="AH236" s="29" t="s">
        <v>14</v>
      </c>
      <c r="AI236" s="29"/>
      <c r="AJ236" s="29" t="s">
        <v>14</v>
      </c>
      <c r="AK236" s="29"/>
      <c r="AL236" s="29" t="s">
        <v>14</v>
      </c>
      <c r="AM236" s="29"/>
      <c r="AN236" s="29">
        <v>5</v>
      </c>
      <c r="AO236" s="29"/>
      <c r="AP236" s="29" t="s">
        <v>14</v>
      </c>
      <c r="AQ236" s="29"/>
      <c r="AR236" s="29" t="s">
        <v>14</v>
      </c>
      <c r="AS236" s="29"/>
      <c r="AT236" s="29">
        <v>345</v>
      </c>
      <c r="AU236" s="29"/>
      <c r="AV236" s="29" t="s">
        <v>14</v>
      </c>
      <c r="AW236" s="29"/>
      <c r="AX236" s="29" t="s">
        <v>14</v>
      </c>
      <c r="AY236" s="29"/>
      <c r="AZ236" s="29" t="s">
        <v>14</v>
      </c>
      <c r="BA236" s="29"/>
      <c r="BB236" s="29" t="s">
        <v>14</v>
      </c>
      <c r="BC236" s="29"/>
      <c r="BD236" s="29" t="s">
        <v>14</v>
      </c>
      <c r="BE236" s="67"/>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c r="EK236" s="16"/>
      <c r="EL236" s="16"/>
      <c r="EM236" s="16"/>
      <c r="EN236" s="16"/>
      <c r="EO236" s="16"/>
      <c r="EP236" s="16"/>
      <c r="EQ236" s="16"/>
      <c r="ER236" s="16"/>
      <c r="ES236" s="16"/>
      <c r="ET236" s="16"/>
      <c r="EU236" s="16"/>
      <c r="EV236" s="16"/>
      <c r="EW236" s="16"/>
      <c r="EX236" s="16"/>
      <c r="EY236" s="16"/>
      <c r="EZ236" s="16"/>
      <c r="FA236" s="16"/>
      <c r="FB236" s="16"/>
      <c r="FC236" s="16"/>
      <c r="FD236" s="16"/>
      <c r="FE236" s="16"/>
      <c r="FF236" s="16"/>
      <c r="FG236" s="16"/>
      <c r="FH236" s="16"/>
      <c r="FI236" s="16"/>
      <c r="FJ236" s="16"/>
      <c r="FK236" s="16"/>
      <c r="FL236" s="16"/>
      <c r="FM236" s="16"/>
      <c r="FN236" s="16"/>
      <c r="FO236" s="16"/>
      <c r="FP236" s="16"/>
      <c r="FQ236" s="16"/>
      <c r="FR236" s="16"/>
      <c r="FS236" s="16"/>
      <c r="FT236" s="16"/>
      <c r="FU236" s="16"/>
      <c r="FV236" s="16"/>
      <c r="FW236" s="16"/>
      <c r="FX236" s="16"/>
      <c r="FY236" s="16"/>
      <c r="FZ236" s="16"/>
      <c r="GA236" s="16"/>
      <c r="GB236" s="16"/>
      <c r="GC236" s="16"/>
      <c r="GD236" s="16"/>
      <c r="GE236" s="16"/>
      <c r="GF236" s="16"/>
      <c r="GG236" s="16"/>
      <c r="GH236" s="16"/>
      <c r="GI236" s="16"/>
      <c r="GJ236" s="16"/>
      <c r="GK236" s="16"/>
      <c r="GL236" s="16"/>
      <c r="GM236" s="16"/>
      <c r="GN236" s="16"/>
      <c r="GO236" s="16"/>
      <c r="GP236" s="16"/>
      <c r="GQ236" s="16"/>
      <c r="GR236" s="16"/>
      <c r="GS236" s="16"/>
      <c r="GT236" s="16"/>
      <c r="GU236" s="16"/>
      <c r="GV236" s="16"/>
      <c r="GW236" s="16"/>
      <c r="GX236" s="16"/>
      <c r="GY236" s="16"/>
      <c r="GZ236" s="16"/>
      <c r="HA236" s="16"/>
      <c r="HB236" s="16"/>
      <c r="HC236" s="16"/>
      <c r="HD236" s="16"/>
      <c r="HE236" s="16"/>
      <c r="HF236" s="16"/>
      <c r="HG236" s="16"/>
      <c r="HH236" s="16"/>
      <c r="HI236" s="16"/>
      <c r="HJ236" s="16"/>
      <c r="HK236" s="16"/>
      <c r="HL236" s="16"/>
      <c r="HM236" s="16"/>
      <c r="HN236" s="16"/>
      <c r="HO236" s="16"/>
      <c r="HP236" s="16"/>
      <c r="HQ236" s="16"/>
      <c r="HR236" s="16"/>
      <c r="HS236" s="16"/>
      <c r="HT236" s="16"/>
      <c r="HU236" s="16"/>
      <c r="HV236" s="16"/>
      <c r="HW236" s="16"/>
      <c r="HX236" s="16"/>
      <c r="HY236" s="16"/>
      <c r="HZ236" s="16"/>
      <c r="IA236" s="16"/>
      <c r="IB236" s="16"/>
      <c r="IC236" s="16"/>
    </row>
    <row r="237" spans="1:237" customFormat="1">
      <c r="A237" s="14"/>
      <c r="B237" s="90" t="s">
        <v>69</v>
      </c>
      <c r="C237" s="91">
        <v>2018</v>
      </c>
      <c r="D237" s="29">
        <v>780</v>
      </c>
      <c r="E237" s="45"/>
      <c r="F237" s="29" t="s">
        <v>14</v>
      </c>
      <c r="G237" s="45"/>
      <c r="H237" s="29" t="s">
        <v>14</v>
      </c>
      <c r="I237" s="45"/>
      <c r="J237" s="29" t="s">
        <v>14</v>
      </c>
      <c r="K237" s="45"/>
      <c r="L237" s="29" t="s">
        <v>14</v>
      </c>
      <c r="M237" s="29"/>
      <c r="N237" s="29" t="s">
        <v>14</v>
      </c>
      <c r="O237" s="45"/>
      <c r="P237" s="29" t="s">
        <v>14</v>
      </c>
      <c r="Q237" s="45"/>
      <c r="R237" s="29" t="s">
        <v>14</v>
      </c>
      <c r="S237" s="45"/>
      <c r="T237" s="29" t="s">
        <v>14</v>
      </c>
      <c r="U237" s="45"/>
      <c r="V237" s="29" t="s">
        <v>14</v>
      </c>
      <c r="W237" s="45"/>
      <c r="X237" s="29" t="s">
        <v>14</v>
      </c>
      <c r="Y237" s="45"/>
      <c r="Z237" s="29" t="s">
        <v>14</v>
      </c>
      <c r="AA237" s="45"/>
      <c r="AB237" s="29" t="s">
        <v>14</v>
      </c>
      <c r="AC237" s="45"/>
      <c r="AD237" s="29" t="s">
        <v>14</v>
      </c>
      <c r="AE237" s="45"/>
      <c r="AF237" s="29" t="s">
        <v>14</v>
      </c>
      <c r="AG237" s="29"/>
      <c r="AH237" s="29" t="s">
        <v>14</v>
      </c>
      <c r="AI237" s="45"/>
      <c r="AJ237" s="29" t="s">
        <v>14</v>
      </c>
      <c r="AK237" s="45"/>
      <c r="AL237" s="29" t="s">
        <v>14</v>
      </c>
      <c r="AM237" s="45"/>
      <c r="AN237" s="29" t="s">
        <v>14</v>
      </c>
      <c r="AO237" s="45"/>
      <c r="AP237" s="29">
        <v>4400</v>
      </c>
      <c r="AQ237" s="29"/>
      <c r="AR237" s="29" t="s">
        <v>14</v>
      </c>
      <c r="AS237" s="45"/>
      <c r="AT237" s="29" t="s">
        <v>14</v>
      </c>
      <c r="AU237" s="45"/>
      <c r="AV237" s="29" t="s">
        <v>14</v>
      </c>
      <c r="AW237" s="45"/>
      <c r="AX237" s="29" t="s">
        <v>14</v>
      </c>
      <c r="AY237" s="45"/>
      <c r="AZ237" s="29" t="s">
        <v>14</v>
      </c>
      <c r="BA237" s="45"/>
      <c r="BB237" s="29">
        <v>80</v>
      </c>
      <c r="BC237" s="71"/>
      <c r="BD237" s="29" t="s">
        <v>14</v>
      </c>
      <c r="BE237" s="67"/>
      <c r="BF237" s="16"/>
      <c r="BG237" s="16"/>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14"/>
      <c r="DP237" s="14"/>
      <c r="DQ237" s="14"/>
      <c r="DR237" s="14"/>
      <c r="DS237" s="14"/>
      <c r="DT237" s="14"/>
      <c r="DU237" s="14"/>
      <c r="DV237" s="14"/>
      <c r="DW237" s="14"/>
      <c r="DX237" s="14"/>
      <c r="DY237" s="14"/>
      <c r="DZ237" s="14"/>
      <c r="EA237" s="14"/>
      <c r="EB237" s="14"/>
      <c r="EC237" s="14"/>
      <c r="ED237" s="14"/>
      <c r="EE237" s="14"/>
      <c r="EF237" s="14"/>
      <c r="EG237" s="14"/>
      <c r="EH237" s="14"/>
      <c r="EI237" s="14"/>
      <c r="EJ237" s="14"/>
      <c r="EK237" s="14"/>
      <c r="EL237" s="14"/>
      <c r="EM237" s="14"/>
      <c r="EN237" s="14"/>
      <c r="EO237" s="14"/>
      <c r="EP237" s="14"/>
      <c r="EQ237" s="14"/>
      <c r="ER237" s="14"/>
      <c r="ES237" s="14"/>
      <c r="ET237" s="14"/>
      <c r="EU237" s="14"/>
      <c r="EV237" s="14"/>
      <c r="EW237" s="14"/>
      <c r="EX237" s="14"/>
      <c r="EY237" s="14"/>
      <c r="EZ237" s="14"/>
      <c r="FA237" s="14"/>
      <c r="FB237" s="14"/>
      <c r="FC237" s="14"/>
      <c r="FD237" s="14"/>
      <c r="FE237" s="14"/>
      <c r="FF237" s="14"/>
      <c r="FG237" s="14"/>
      <c r="FH237" s="14"/>
      <c r="FI237" s="14"/>
      <c r="FJ237" s="14"/>
      <c r="FK237" s="14"/>
      <c r="FL237" s="14"/>
      <c r="FM237" s="14"/>
      <c r="FN237" s="14"/>
      <c r="FO237" s="14"/>
      <c r="FP237" s="14"/>
      <c r="FQ237" s="14"/>
      <c r="FR237" s="14"/>
      <c r="FS237" s="14"/>
      <c r="FT237" s="14"/>
      <c r="FU237" s="14"/>
      <c r="FV237" s="14"/>
      <c r="FW237" s="14"/>
      <c r="FX237" s="14"/>
      <c r="FY237" s="14"/>
      <c r="FZ237" s="14"/>
      <c r="GA237" s="14"/>
      <c r="GB237" s="14"/>
      <c r="GC237" s="14"/>
      <c r="GD237" s="14"/>
      <c r="GE237" s="14"/>
      <c r="GF237" s="14"/>
      <c r="GG237" s="14"/>
      <c r="GH237" s="14"/>
      <c r="GI237" s="14"/>
      <c r="GJ237" s="14"/>
      <c r="GK237" s="14"/>
      <c r="GL237" s="14"/>
      <c r="GM237" s="14"/>
      <c r="GN237" s="14"/>
      <c r="GO237" s="14"/>
      <c r="GP237" s="14"/>
      <c r="GQ237" s="14"/>
      <c r="GR237" s="14"/>
      <c r="GS237" s="14"/>
      <c r="GT237" s="14"/>
      <c r="GU237" s="14"/>
      <c r="GV237" s="14"/>
      <c r="GW237" s="14"/>
      <c r="GX237" s="14"/>
      <c r="GY237" s="14"/>
      <c r="GZ237" s="14"/>
      <c r="HA237" s="14"/>
      <c r="HB237" s="14"/>
      <c r="HC237" s="14"/>
      <c r="HD237" s="14"/>
      <c r="HE237" s="14"/>
      <c r="HF237" s="14"/>
      <c r="HG237" s="14"/>
      <c r="HH237" s="14"/>
      <c r="HI237" s="14"/>
      <c r="HJ237" s="14"/>
      <c r="HK237" s="14"/>
      <c r="HL237" s="14"/>
      <c r="HM237" s="14"/>
      <c r="HN237" s="14"/>
      <c r="HO237" s="14"/>
      <c r="HP237" s="14"/>
      <c r="HQ237" s="14"/>
      <c r="HR237" s="14"/>
      <c r="HS237" s="14"/>
      <c r="HT237" s="14"/>
      <c r="HU237" s="14"/>
      <c r="HV237" s="14"/>
      <c r="HW237" s="14"/>
      <c r="HX237" s="14"/>
      <c r="HY237" s="14"/>
      <c r="HZ237" s="14"/>
      <c r="IA237" s="14"/>
      <c r="IB237" s="14"/>
      <c r="IC237" s="14"/>
    </row>
    <row r="238" spans="1:237" customFormat="1">
      <c r="A238" s="14"/>
      <c r="B238" s="90"/>
      <c r="C238" s="91">
        <v>2019</v>
      </c>
      <c r="D238" s="29">
        <v>8000</v>
      </c>
      <c r="E238" s="45"/>
      <c r="F238" s="29" t="s">
        <v>14</v>
      </c>
      <c r="G238" s="45"/>
      <c r="H238" s="29" t="s">
        <v>14</v>
      </c>
      <c r="I238" s="45"/>
      <c r="J238" s="29" t="s">
        <v>14</v>
      </c>
      <c r="K238" s="45"/>
      <c r="L238" s="29" t="s">
        <v>14</v>
      </c>
      <c r="M238" s="29"/>
      <c r="N238" s="29" t="s">
        <v>14</v>
      </c>
      <c r="O238" s="45"/>
      <c r="P238" s="29" t="s">
        <v>14</v>
      </c>
      <c r="Q238" s="45"/>
      <c r="R238" s="29" t="s">
        <v>14</v>
      </c>
      <c r="S238" s="45"/>
      <c r="T238" s="29" t="s">
        <v>14</v>
      </c>
      <c r="U238" s="45"/>
      <c r="V238" s="29" t="s">
        <v>14</v>
      </c>
      <c r="W238" s="45"/>
      <c r="X238" s="29" t="s">
        <v>14</v>
      </c>
      <c r="Y238" s="45"/>
      <c r="Z238" s="29" t="s">
        <v>14</v>
      </c>
      <c r="AA238" s="45"/>
      <c r="AB238" s="29" t="s">
        <v>14</v>
      </c>
      <c r="AC238" s="45"/>
      <c r="AD238" s="29" t="s">
        <v>14</v>
      </c>
      <c r="AE238" s="45"/>
      <c r="AF238" s="29" t="s">
        <v>14</v>
      </c>
      <c r="AG238" s="29"/>
      <c r="AH238" s="29" t="s">
        <v>14</v>
      </c>
      <c r="AI238" s="45"/>
      <c r="AJ238" s="29" t="s">
        <v>14</v>
      </c>
      <c r="AK238" s="45"/>
      <c r="AL238" s="29" t="s">
        <v>14</v>
      </c>
      <c r="AM238" s="45"/>
      <c r="AN238" s="29" t="s">
        <v>14</v>
      </c>
      <c r="AO238" s="45"/>
      <c r="AP238" s="29" t="s">
        <v>14</v>
      </c>
      <c r="AQ238" s="29"/>
      <c r="AR238" s="29" t="s">
        <v>14</v>
      </c>
      <c r="AS238" s="45"/>
      <c r="AT238" s="29" t="s">
        <v>14</v>
      </c>
      <c r="AU238" s="45"/>
      <c r="AV238" s="29" t="s">
        <v>14</v>
      </c>
      <c r="AW238" s="45"/>
      <c r="AX238" s="29" t="s">
        <v>14</v>
      </c>
      <c r="AY238" s="45"/>
      <c r="AZ238" s="29" t="s">
        <v>14</v>
      </c>
      <c r="BA238" s="45"/>
      <c r="BB238" s="29" t="s">
        <v>14</v>
      </c>
      <c r="BC238" s="45"/>
      <c r="BD238" s="29" t="s">
        <v>14</v>
      </c>
      <c r="BE238" s="67"/>
      <c r="BF238" s="16"/>
      <c r="BG238" s="16"/>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14"/>
      <c r="DP238" s="14"/>
      <c r="DQ238" s="14"/>
      <c r="DR238" s="14"/>
      <c r="DS238" s="14"/>
      <c r="DT238" s="14"/>
      <c r="DU238" s="14"/>
      <c r="DV238" s="14"/>
      <c r="DW238" s="14"/>
      <c r="DX238" s="14"/>
      <c r="DY238" s="14"/>
      <c r="DZ238" s="14"/>
      <c r="EA238" s="14"/>
      <c r="EB238" s="14"/>
      <c r="EC238" s="14"/>
      <c r="ED238" s="14"/>
      <c r="EE238" s="14"/>
      <c r="EF238" s="14"/>
      <c r="EG238" s="14"/>
      <c r="EH238" s="14"/>
      <c r="EI238" s="14"/>
      <c r="EJ238" s="14"/>
      <c r="EK238" s="14"/>
      <c r="EL238" s="14"/>
      <c r="EM238" s="14"/>
      <c r="EN238" s="14"/>
      <c r="EO238" s="14"/>
      <c r="EP238" s="14"/>
      <c r="EQ238" s="14"/>
      <c r="ER238" s="14"/>
      <c r="ES238" s="14"/>
      <c r="ET238" s="14"/>
      <c r="EU238" s="14"/>
      <c r="EV238" s="14"/>
      <c r="EW238" s="14"/>
      <c r="EX238" s="14"/>
      <c r="EY238" s="14"/>
      <c r="EZ238" s="14"/>
      <c r="FA238" s="14"/>
      <c r="FB238" s="14"/>
      <c r="FC238" s="14"/>
      <c r="FD238" s="14"/>
      <c r="FE238" s="14"/>
      <c r="FF238" s="14"/>
      <c r="FG238" s="14"/>
      <c r="FH238" s="14"/>
      <c r="FI238" s="14"/>
      <c r="FJ238" s="14"/>
      <c r="FK238" s="14"/>
      <c r="FL238" s="14"/>
      <c r="FM238" s="14"/>
      <c r="FN238" s="14"/>
      <c r="FO238" s="14"/>
      <c r="FP238" s="14"/>
      <c r="FQ238" s="14"/>
      <c r="FR238" s="14"/>
      <c r="FS238" s="14"/>
      <c r="FT238" s="14"/>
      <c r="FU238" s="14"/>
      <c r="FV238" s="14"/>
      <c r="FW238" s="14"/>
      <c r="FX238" s="14"/>
      <c r="FY238" s="14"/>
      <c r="FZ238" s="14"/>
      <c r="GA238" s="14"/>
      <c r="GB238" s="14"/>
      <c r="GC238" s="14"/>
      <c r="GD238" s="14"/>
      <c r="GE238" s="14"/>
      <c r="GF238" s="14"/>
      <c r="GG238" s="14"/>
      <c r="GH238" s="14"/>
      <c r="GI238" s="14"/>
      <c r="GJ238" s="14"/>
      <c r="GK238" s="14"/>
      <c r="GL238" s="14"/>
      <c r="GM238" s="14"/>
      <c r="GN238" s="14"/>
      <c r="GO238" s="14"/>
      <c r="GP238" s="14"/>
      <c r="GQ238" s="14"/>
      <c r="GR238" s="14"/>
      <c r="GS238" s="14"/>
      <c r="GT238" s="14"/>
      <c r="GU238" s="14"/>
      <c r="GV238" s="14"/>
      <c r="GW238" s="14"/>
      <c r="GX238" s="14"/>
      <c r="GY238" s="14"/>
      <c r="GZ238" s="14"/>
      <c r="HA238" s="14"/>
      <c r="HB238" s="14"/>
      <c r="HC238" s="14"/>
      <c r="HD238" s="14"/>
      <c r="HE238" s="14"/>
      <c r="HF238" s="14"/>
      <c r="HG238" s="14"/>
      <c r="HH238" s="14"/>
      <c r="HI238" s="14"/>
      <c r="HJ238" s="14"/>
      <c r="HK238" s="14"/>
      <c r="HL238" s="14"/>
      <c r="HM238" s="14"/>
      <c r="HN238" s="14"/>
      <c r="HO238" s="14"/>
      <c r="HP238" s="14"/>
      <c r="HQ238" s="14"/>
      <c r="HR238" s="14"/>
      <c r="HS238" s="14"/>
      <c r="HT238" s="14"/>
      <c r="HU238" s="14"/>
      <c r="HV238" s="14"/>
      <c r="HW238" s="14"/>
      <c r="HX238" s="14"/>
      <c r="HY238" s="14"/>
      <c r="HZ238" s="14"/>
      <c r="IA238" s="14"/>
      <c r="IB238" s="14"/>
      <c r="IC238" s="14"/>
    </row>
    <row r="239" spans="1:237" customFormat="1">
      <c r="A239" s="14"/>
      <c r="B239" s="90"/>
      <c r="C239" s="91">
        <v>2020</v>
      </c>
      <c r="D239" s="29" t="s">
        <v>14</v>
      </c>
      <c r="E239" s="45"/>
      <c r="F239" s="29" t="s">
        <v>14</v>
      </c>
      <c r="G239" s="45"/>
      <c r="H239" s="29" t="s">
        <v>14</v>
      </c>
      <c r="I239" s="45"/>
      <c r="J239" s="29" t="s">
        <v>14</v>
      </c>
      <c r="K239" s="45"/>
      <c r="L239" s="29" t="s">
        <v>15</v>
      </c>
      <c r="M239" s="29"/>
      <c r="N239" s="29" t="s">
        <v>14</v>
      </c>
      <c r="O239" s="45"/>
      <c r="P239" s="29" t="s">
        <v>14</v>
      </c>
      <c r="Q239" s="45"/>
      <c r="R239" s="29" t="s">
        <v>14</v>
      </c>
      <c r="S239" s="45"/>
      <c r="T239" s="29" t="s">
        <v>14</v>
      </c>
      <c r="U239" s="45"/>
      <c r="V239" s="29" t="s">
        <v>14</v>
      </c>
      <c r="W239" s="45"/>
      <c r="X239" s="29" t="s">
        <v>14</v>
      </c>
      <c r="Y239" s="45"/>
      <c r="Z239" s="29" t="s">
        <v>14</v>
      </c>
      <c r="AA239" s="45"/>
      <c r="AB239" s="29" t="s">
        <v>14</v>
      </c>
      <c r="AC239" s="45"/>
      <c r="AD239" s="29" t="s">
        <v>14</v>
      </c>
      <c r="AE239" s="45"/>
      <c r="AF239" s="29" t="s">
        <v>14</v>
      </c>
      <c r="AG239" s="29"/>
      <c r="AH239" s="29" t="s">
        <v>14</v>
      </c>
      <c r="AI239" s="45"/>
      <c r="AJ239" s="29" t="s">
        <v>14</v>
      </c>
      <c r="AK239" s="45"/>
      <c r="AL239" s="29" t="s">
        <v>14</v>
      </c>
      <c r="AM239" s="45"/>
      <c r="AN239" s="29" t="s">
        <v>14</v>
      </c>
      <c r="AO239" s="45"/>
      <c r="AP239" s="29" t="s">
        <v>14</v>
      </c>
      <c r="AQ239" s="29"/>
      <c r="AR239" s="29" t="s">
        <v>14</v>
      </c>
      <c r="AS239" s="45"/>
      <c r="AT239" s="29" t="s">
        <v>14</v>
      </c>
      <c r="AU239" s="45"/>
      <c r="AV239" s="29" t="s">
        <v>14</v>
      </c>
      <c r="AW239" s="45"/>
      <c r="AX239" s="29" t="s">
        <v>14</v>
      </c>
      <c r="AY239" s="45"/>
      <c r="AZ239" s="29">
        <v>20</v>
      </c>
      <c r="BA239" s="45"/>
      <c r="BB239" s="29">
        <v>6</v>
      </c>
      <c r="BC239" s="71" t="s">
        <v>89</v>
      </c>
      <c r="BD239" s="29" t="s">
        <v>14</v>
      </c>
      <c r="BE239" s="67"/>
      <c r="BF239" s="16"/>
      <c r="BG239" s="16"/>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14"/>
      <c r="DP239" s="14"/>
      <c r="DQ239" s="14"/>
      <c r="DR239" s="14"/>
      <c r="DS239" s="14"/>
      <c r="DT239" s="14"/>
      <c r="DU239" s="14"/>
      <c r="DV239" s="14"/>
      <c r="DW239" s="14"/>
      <c r="DX239" s="14"/>
      <c r="DY239" s="14"/>
      <c r="DZ239" s="14"/>
      <c r="EA239" s="14"/>
      <c r="EB239" s="14"/>
      <c r="EC239" s="14"/>
      <c r="ED239" s="14"/>
      <c r="EE239" s="14"/>
      <c r="EF239" s="14"/>
      <c r="EG239" s="14"/>
      <c r="EH239" s="14"/>
      <c r="EI239" s="14"/>
      <c r="EJ239" s="14"/>
      <c r="EK239" s="14"/>
      <c r="EL239" s="14"/>
      <c r="EM239" s="14"/>
      <c r="EN239" s="14"/>
      <c r="EO239" s="14"/>
      <c r="EP239" s="14"/>
      <c r="EQ239" s="14"/>
      <c r="ER239" s="14"/>
      <c r="ES239" s="14"/>
      <c r="ET239" s="14"/>
      <c r="EU239" s="14"/>
      <c r="EV239" s="14"/>
      <c r="EW239" s="14"/>
      <c r="EX239" s="14"/>
      <c r="EY239" s="14"/>
      <c r="EZ239" s="14"/>
      <c r="FA239" s="14"/>
      <c r="FB239" s="14"/>
      <c r="FC239" s="14"/>
      <c r="FD239" s="14"/>
      <c r="FE239" s="14"/>
      <c r="FF239" s="14"/>
      <c r="FG239" s="14"/>
      <c r="FH239" s="14"/>
      <c r="FI239" s="14"/>
      <c r="FJ239" s="14"/>
      <c r="FK239" s="14"/>
      <c r="FL239" s="14"/>
      <c r="FM239" s="14"/>
      <c r="FN239" s="14"/>
      <c r="FO239" s="14"/>
      <c r="FP239" s="14"/>
      <c r="FQ239" s="14"/>
      <c r="FR239" s="14"/>
      <c r="FS239" s="14"/>
      <c r="FT239" s="14"/>
      <c r="FU239" s="14"/>
      <c r="FV239" s="14"/>
      <c r="FW239" s="14"/>
      <c r="FX239" s="14"/>
      <c r="FY239" s="14"/>
      <c r="FZ239" s="14"/>
      <c r="GA239" s="14"/>
      <c r="GB239" s="14"/>
      <c r="GC239" s="14"/>
      <c r="GD239" s="14"/>
      <c r="GE239" s="14"/>
      <c r="GF239" s="14"/>
      <c r="GG239" s="14"/>
      <c r="GH239" s="14"/>
      <c r="GI239" s="14"/>
      <c r="GJ239" s="14"/>
      <c r="GK239" s="14"/>
      <c r="GL239" s="14"/>
      <c r="GM239" s="14"/>
      <c r="GN239" s="14"/>
      <c r="GO239" s="14"/>
      <c r="GP239" s="14"/>
      <c r="GQ239" s="14"/>
      <c r="GR239" s="14"/>
      <c r="GS239" s="14"/>
      <c r="GT239" s="14"/>
      <c r="GU239" s="14"/>
      <c r="GV239" s="14"/>
      <c r="GW239" s="14"/>
      <c r="GX239" s="14"/>
      <c r="GY239" s="14"/>
      <c r="GZ239" s="14"/>
      <c r="HA239" s="14"/>
      <c r="HB239" s="14"/>
      <c r="HC239" s="14"/>
      <c r="HD239" s="14"/>
      <c r="HE239" s="14"/>
      <c r="HF239" s="14"/>
      <c r="HG239" s="14"/>
      <c r="HH239" s="14"/>
      <c r="HI239" s="14"/>
      <c r="HJ239" s="14"/>
      <c r="HK239" s="14"/>
      <c r="HL239" s="14"/>
      <c r="HM239" s="14"/>
      <c r="HN239" s="14"/>
      <c r="HO239" s="14"/>
      <c r="HP239" s="14"/>
      <c r="HQ239" s="14"/>
      <c r="HR239" s="14"/>
      <c r="HS239" s="14"/>
      <c r="HT239" s="14"/>
      <c r="HU239" s="14"/>
      <c r="HV239" s="14"/>
      <c r="HW239" s="14"/>
      <c r="HX239" s="14"/>
      <c r="HY239" s="14"/>
      <c r="HZ239" s="14"/>
      <c r="IA239" s="14"/>
      <c r="IB239" s="14"/>
      <c r="IC239" s="14"/>
    </row>
    <row r="240" spans="1:237" s="5" customFormat="1">
      <c r="A240" s="16"/>
      <c r="B240" s="90"/>
      <c r="C240" s="91">
        <v>2021</v>
      </c>
      <c r="D240" s="29" t="s">
        <v>14</v>
      </c>
      <c r="E240" s="29"/>
      <c r="F240" s="29" t="s">
        <v>14</v>
      </c>
      <c r="G240" s="29"/>
      <c r="H240" s="29" t="s">
        <v>14</v>
      </c>
      <c r="I240" s="29"/>
      <c r="J240" s="29" t="s">
        <v>14</v>
      </c>
      <c r="K240" s="29"/>
      <c r="L240" s="29" t="s">
        <v>14</v>
      </c>
      <c r="M240" s="29"/>
      <c r="N240" s="29" t="s">
        <v>14</v>
      </c>
      <c r="O240" s="29"/>
      <c r="P240" s="29" t="s">
        <v>14</v>
      </c>
      <c r="Q240" s="29"/>
      <c r="R240" s="29" t="s">
        <v>14</v>
      </c>
      <c r="S240" s="29"/>
      <c r="T240" s="29" t="s">
        <v>14</v>
      </c>
      <c r="U240" s="29"/>
      <c r="V240" s="29" t="s">
        <v>14</v>
      </c>
      <c r="W240" s="29"/>
      <c r="X240" s="29" t="s">
        <v>14</v>
      </c>
      <c r="Y240" s="29"/>
      <c r="Z240" s="29" t="s">
        <v>14</v>
      </c>
      <c r="AA240" s="29"/>
      <c r="AB240" s="29" t="s">
        <v>14</v>
      </c>
      <c r="AC240" s="29"/>
      <c r="AD240" s="29" t="s">
        <v>14</v>
      </c>
      <c r="AE240" s="29"/>
      <c r="AF240" s="29" t="s">
        <v>14</v>
      </c>
      <c r="AG240" s="29"/>
      <c r="AH240" s="29" t="s">
        <v>14</v>
      </c>
      <c r="AI240" s="29"/>
      <c r="AJ240" s="29" t="s">
        <v>14</v>
      </c>
      <c r="AK240" s="29"/>
      <c r="AL240" s="29" t="s">
        <v>14</v>
      </c>
      <c r="AM240" s="29"/>
      <c r="AN240" s="29" t="s">
        <v>14</v>
      </c>
      <c r="AO240" s="29"/>
      <c r="AP240" s="29" t="s">
        <v>14</v>
      </c>
      <c r="AQ240" s="29"/>
      <c r="AR240" s="29" t="s">
        <v>14</v>
      </c>
      <c r="AS240" s="29"/>
      <c r="AT240" s="29" t="s">
        <v>14</v>
      </c>
      <c r="AU240" s="29"/>
      <c r="AV240" s="29" t="s">
        <v>14</v>
      </c>
      <c r="AW240" s="29"/>
      <c r="AX240" s="29" t="s">
        <v>14</v>
      </c>
      <c r="AY240" s="29"/>
      <c r="AZ240" s="29" t="s">
        <v>14</v>
      </c>
      <c r="BA240" s="29"/>
      <c r="BB240" s="29">
        <v>317</v>
      </c>
      <c r="BC240" s="71" t="s">
        <v>89</v>
      </c>
      <c r="BD240" s="29" t="s">
        <v>14</v>
      </c>
      <c r="BE240" s="67"/>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DQ240" s="16"/>
      <c r="DR240" s="16"/>
      <c r="DS240" s="16"/>
      <c r="DT240" s="16"/>
      <c r="DU240" s="16"/>
      <c r="DV240" s="16"/>
      <c r="DW240" s="16"/>
      <c r="DX240" s="16"/>
      <c r="DY240" s="16"/>
      <c r="DZ240" s="16"/>
      <c r="EA240" s="16"/>
      <c r="EB240" s="16"/>
      <c r="EC240" s="16"/>
      <c r="ED240" s="16"/>
      <c r="EE240" s="16"/>
      <c r="EF240" s="16"/>
      <c r="EG240" s="16"/>
      <c r="EH240" s="16"/>
      <c r="EI240" s="16"/>
      <c r="EJ240" s="16"/>
      <c r="EK240" s="16"/>
      <c r="EL240" s="16"/>
      <c r="EM240" s="16"/>
      <c r="EN240" s="16"/>
      <c r="EO240" s="16"/>
      <c r="EP240" s="16"/>
      <c r="EQ240" s="16"/>
      <c r="ER240" s="16"/>
      <c r="ES240" s="16"/>
      <c r="ET240" s="16"/>
      <c r="EU240" s="16"/>
      <c r="EV240" s="16"/>
      <c r="EW240" s="16"/>
      <c r="EX240" s="16"/>
      <c r="EY240" s="16"/>
      <c r="EZ240" s="16"/>
      <c r="FA240" s="16"/>
      <c r="FB240" s="16"/>
      <c r="FC240" s="16"/>
      <c r="FD240" s="16"/>
      <c r="FE240" s="16"/>
      <c r="FF240" s="16"/>
      <c r="FG240" s="16"/>
      <c r="FH240" s="16"/>
      <c r="FI240" s="16"/>
      <c r="FJ240" s="16"/>
      <c r="FK240" s="16"/>
      <c r="FL240" s="16"/>
      <c r="FM240" s="16"/>
      <c r="FN240" s="16"/>
      <c r="FO240" s="16"/>
      <c r="FP240" s="16"/>
      <c r="FQ240" s="16"/>
      <c r="FR240" s="16"/>
      <c r="FS240" s="16"/>
      <c r="FT240" s="16"/>
      <c r="FU240" s="16"/>
      <c r="FV240" s="16"/>
      <c r="FW240" s="16"/>
      <c r="FX240" s="16"/>
      <c r="FY240" s="16"/>
      <c r="FZ240" s="16"/>
      <c r="GA240" s="16"/>
      <c r="GB240" s="16"/>
      <c r="GC240" s="16"/>
      <c r="GD240" s="16"/>
      <c r="GE240" s="16"/>
      <c r="GF240" s="16"/>
      <c r="GG240" s="16"/>
      <c r="GH240" s="16"/>
      <c r="GI240" s="16"/>
      <c r="GJ240" s="16"/>
      <c r="GK240" s="16"/>
      <c r="GL240" s="16"/>
      <c r="GM240" s="16"/>
      <c r="GN240" s="16"/>
      <c r="GO240" s="16"/>
      <c r="GP240" s="16"/>
      <c r="GQ240" s="16"/>
      <c r="GR240" s="16"/>
      <c r="GS240" s="16"/>
      <c r="GT240" s="16"/>
      <c r="GU240" s="16"/>
      <c r="GV240" s="16"/>
      <c r="GW240" s="16"/>
      <c r="GX240" s="16"/>
      <c r="GY240" s="16"/>
      <c r="GZ240" s="16"/>
      <c r="HA240" s="16"/>
      <c r="HB240" s="16"/>
      <c r="HC240" s="16"/>
      <c r="HD240" s="16"/>
      <c r="HE240" s="16"/>
      <c r="HF240" s="16"/>
      <c r="HG240" s="16"/>
      <c r="HH240" s="16"/>
      <c r="HI240" s="16"/>
      <c r="HJ240" s="16"/>
      <c r="HK240" s="16"/>
      <c r="HL240" s="16"/>
      <c r="HM240" s="16"/>
      <c r="HN240" s="16"/>
      <c r="HO240" s="16"/>
      <c r="HP240" s="16"/>
      <c r="HQ240" s="16"/>
      <c r="HR240" s="16"/>
      <c r="HS240" s="16"/>
      <c r="HT240" s="16"/>
      <c r="HU240" s="16"/>
      <c r="HV240" s="16"/>
      <c r="HW240" s="16"/>
      <c r="HX240" s="16"/>
      <c r="HY240" s="16"/>
      <c r="HZ240" s="16"/>
      <c r="IA240" s="16"/>
      <c r="IB240" s="16"/>
      <c r="IC240" s="16"/>
    </row>
    <row r="241" spans="1:237" s="4" customFormat="1">
      <c r="A241" s="16"/>
      <c r="B241" s="90"/>
      <c r="C241" s="92">
        <v>2022</v>
      </c>
      <c r="D241" s="29" t="s">
        <v>14</v>
      </c>
      <c r="E241" s="29"/>
      <c r="F241" s="29" t="s">
        <v>14</v>
      </c>
      <c r="G241" s="29"/>
      <c r="H241" s="29" t="s">
        <v>14</v>
      </c>
      <c r="I241" s="29"/>
      <c r="J241" s="29" t="s">
        <v>14</v>
      </c>
      <c r="K241" s="29"/>
      <c r="L241" s="29">
        <v>1</v>
      </c>
      <c r="M241" s="29"/>
      <c r="N241" s="29" t="s">
        <v>14</v>
      </c>
      <c r="O241" s="29"/>
      <c r="P241" s="29" t="s">
        <v>14</v>
      </c>
      <c r="Q241" s="29"/>
      <c r="R241" s="29" t="s">
        <v>14</v>
      </c>
      <c r="S241" s="29"/>
      <c r="T241" s="29" t="s">
        <v>14</v>
      </c>
      <c r="U241" s="29"/>
      <c r="V241" s="29" t="s">
        <v>14</v>
      </c>
      <c r="W241" s="29"/>
      <c r="X241" s="29" t="s">
        <v>14</v>
      </c>
      <c r="Y241" s="29"/>
      <c r="Z241" s="29" t="s">
        <v>14</v>
      </c>
      <c r="AA241" s="29"/>
      <c r="AB241" s="29" t="s">
        <v>14</v>
      </c>
      <c r="AC241" s="29"/>
      <c r="AD241" s="29" t="s">
        <v>14</v>
      </c>
      <c r="AE241" s="29"/>
      <c r="AF241" s="29" t="s">
        <v>14</v>
      </c>
      <c r="AG241" s="29"/>
      <c r="AH241" s="29" t="s">
        <v>14</v>
      </c>
      <c r="AI241" s="29"/>
      <c r="AJ241" s="29" t="s">
        <v>14</v>
      </c>
      <c r="AK241" s="29"/>
      <c r="AL241" s="29" t="s">
        <v>14</v>
      </c>
      <c r="AM241" s="29"/>
      <c r="AN241" s="29" t="s">
        <v>14</v>
      </c>
      <c r="AO241" s="29"/>
      <c r="AP241" s="29" t="s">
        <v>14</v>
      </c>
      <c r="AQ241" s="29"/>
      <c r="AR241" s="29" t="s">
        <v>14</v>
      </c>
      <c r="AS241" s="29"/>
      <c r="AT241" s="29" t="s">
        <v>14</v>
      </c>
      <c r="AU241" s="29"/>
      <c r="AV241" s="29" t="s">
        <v>14</v>
      </c>
      <c r="AW241" s="29"/>
      <c r="AX241" s="29" t="s">
        <v>14</v>
      </c>
      <c r="AY241" s="29"/>
      <c r="AZ241" s="29" t="s">
        <v>14</v>
      </c>
      <c r="BA241" s="29"/>
      <c r="BB241" s="29" t="s">
        <v>14</v>
      </c>
      <c r="BC241" s="71"/>
      <c r="BD241" s="29" t="s">
        <v>14</v>
      </c>
      <c r="BE241" s="67"/>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16"/>
      <c r="DE241" s="16"/>
      <c r="DF241" s="16"/>
      <c r="DG241" s="16"/>
      <c r="DH241" s="16"/>
      <c r="DI241" s="16"/>
      <c r="DJ241" s="16"/>
      <c r="DK241" s="16"/>
      <c r="DL241" s="16"/>
      <c r="DM241" s="16"/>
      <c r="DN241" s="16"/>
      <c r="DO241" s="16"/>
      <c r="DP241" s="16"/>
      <c r="DQ241" s="16"/>
      <c r="DR241" s="16"/>
      <c r="DS241" s="16"/>
      <c r="DT241" s="16"/>
      <c r="DU241" s="16"/>
      <c r="DV241" s="16"/>
      <c r="DW241" s="16"/>
      <c r="DX241" s="16"/>
      <c r="DY241" s="16"/>
      <c r="DZ241" s="16"/>
      <c r="EA241" s="16"/>
      <c r="EB241" s="16"/>
      <c r="EC241" s="16"/>
      <c r="ED241" s="16"/>
      <c r="EE241" s="16"/>
      <c r="EF241" s="16"/>
      <c r="EG241" s="16"/>
      <c r="EH241" s="16"/>
      <c r="EI241" s="16"/>
      <c r="EJ241" s="16"/>
      <c r="EK241" s="16"/>
      <c r="EL241" s="16"/>
      <c r="EM241" s="16"/>
      <c r="EN241" s="16"/>
      <c r="EO241" s="16"/>
      <c r="EP241" s="16"/>
      <c r="EQ241" s="16"/>
      <c r="ER241" s="16"/>
      <c r="ES241" s="16"/>
      <c r="ET241" s="16"/>
      <c r="EU241" s="16"/>
      <c r="EV241" s="16"/>
      <c r="EW241" s="16"/>
      <c r="EX241" s="16"/>
      <c r="EY241" s="16"/>
      <c r="EZ241" s="16"/>
      <c r="FA241" s="16"/>
      <c r="FB241" s="16"/>
      <c r="FC241" s="16"/>
      <c r="FD241" s="16"/>
      <c r="FE241" s="16"/>
      <c r="FF241" s="16"/>
      <c r="FG241" s="16"/>
      <c r="FH241" s="16"/>
      <c r="FI241" s="16"/>
      <c r="FJ241" s="16"/>
      <c r="FK241" s="16"/>
      <c r="FL241" s="16"/>
      <c r="FM241" s="16"/>
      <c r="FN241" s="16"/>
      <c r="FO241" s="16"/>
      <c r="FP241" s="16"/>
      <c r="FQ241" s="16"/>
      <c r="FR241" s="16"/>
      <c r="FS241" s="16"/>
      <c r="FT241" s="16"/>
      <c r="FU241" s="16"/>
      <c r="FV241" s="16"/>
      <c r="FW241" s="16"/>
      <c r="FX241" s="16"/>
      <c r="FY241" s="16"/>
      <c r="FZ241" s="16"/>
      <c r="GA241" s="16"/>
      <c r="GB241" s="16"/>
      <c r="GC241" s="16"/>
      <c r="GD241" s="16"/>
      <c r="GE241" s="16"/>
      <c r="GF241" s="16"/>
      <c r="GG241" s="16"/>
      <c r="GH241" s="16"/>
      <c r="GI241" s="16"/>
      <c r="GJ241" s="16"/>
      <c r="GK241" s="16"/>
      <c r="GL241" s="16"/>
      <c r="GM241" s="16"/>
      <c r="GN241" s="16"/>
      <c r="GO241" s="16"/>
      <c r="GP241" s="16"/>
      <c r="GQ241" s="16"/>
      <c r="GR241" s="16"/>
      <c r="GS241" s="16"/>
      <c r="GT241" s="16"/>
      <c r="GU241" s="16"/>
      <c r="GV241" s="16"/>
      <c r="GW241" s="16"/>
      <c r="GX241" s="16"/>
      <c r="GY241" s="16"/>
      <c r="GZ241" s="16"/>
      <c r="HA241" s="16"/>
      <c r="HB241" s="16"/>
      <c r="HC241" s="16"/>
      <c r="HD241" s="16"/>
      <c r="HE241" s="16"/>
      <c r="HF241" s="16"/>
      <c r="HG241" s="16"/>
      <c r="HH241" s="16"/>
      <c r="HI241" s="16"/>
      <c r="HJ241" s="16"/>
      <c r="HK241" s="16"/>
      <c r="HL241" s="16"/>
      <c r="HM241" s="16"/>
      <c r="HN241" s="16"/>
      <c r="HO241" s="16"/>
      <c r="HP241" s="16"/>
      <c r="HQ241" s="16"/>
      <c r="HR241" s="16"/>
      <c r="HS241" s="16"/>
      <c r="HT241" s="16"/>
      <c r="HU241" s="16"/>
      <c r="HV241" s="16"/>
      <c r="HW241" s="16"/>
      <c r="HX241" s="16"/>
      <c r="HY241" s="16"/>
      <c r="HZ241" s="16"/>
      <c r="IA241" s="16"/>
      <c r="IB241" s="16"/>
      <c r="IC241" s="16"/>
    </row>
    <row r="242" spans="1:237" customFormat="1">
      <c r="A242" s="14"/>
      <c r="B242" s="90" t="s">
        <v>138</v>
      </c>
      <c r="C242" s="91">
        <v>2018</v>
      </c>
      <c r="D242" s="29" t="s">
        <v>14</v>
      </c>
      <c r="E242" s="45"/>
      <c r="F242" s="29" t="s">
        <v>14</v>
      </c>
      <c r="G242" s="45"/>
      <c r="H242" s="29" t="s">
        <v>14</v>
      </c>
      <c r="I242" s="45"/>
      <c r="J242" s="29" t="s">
        <v>14</v>
      </c>
      <c r="K242" s="45"/>
      <c r="L242" s="29">
        <v>1</v>
      </c>
      <c r="M242" s="29"/>
      <c r="N242" s="29" t="s">
        <v>14</v>
      </c>
      <c r="O242" s="45"/>
      <c r="P242" s="29" t="s">
        <v>14</v>
      </c>
      <c r="Q242" s="45"/>
      <c r="R242" s="29" t="s">
        <v>14</v>
      </c>
      <c r="S242" s="45"/>
      <c r="T242" s="29" t="s">
        <v>14</v>
      </c>
      <c r="U242" s="45"/>
      <c r="V242" s="29" t="s">
        <v>14</v>
      </c>
      <c r="W242" s="45"/>
      <c r="X242" s="29" t="s">
        <v>14</v>
      </c>
      <c r="Y242" s="45"/>
      <c r="Z242" s="29" t="s">
        <v>14</v>
      </c>
      <c r="AA242" s="45"/>
      <c r="AB242" s="29" t="s">
        <v>14</v>
      </c>
      <c r="AC242" s="45"/>
      <c r="AD242" s="29" t="s">
        <v>14</v>
      </c>
      <c r="AE242" s="45"/>
      <c r="AF242" s="29" t="s">
        <v>14</v>
      </c>
      <c r="AG242" s="29"/>
      <c r="AH242" s="29" t="s">
        <v>14</v>
      </c>
      <c r="AI242" s="45"/>
      <c r="AJ242" s="29" t="s">
        <v>14</v>
      </c>
      <c r="AK242" s="45"/>
      <c r="AL242" s="29" t="s">
        <v>14</v>
      </c>
      <c r="AM242" s="45"/>
      <c r="AN242" s="29" t="s">
        <v>14</v>
      </c>
      <c r="AO242" s="45"/>
      <c r="AP242" s="29" t="s">
        <v>14</v>
      </c>
      <c r="AQ242" s="29"/>
      <c r="AR242" s="29" t="s">
        <v>14</v>
      </c>
      <c r="AS242" s="45"/>
      <c r="AT242" s="29" t="s">
        <v>14</v>
      </c>
      <c r="AU242" s="45"/>
      <c r="AV242" s="29" t="s">
        <v>14</v>
      </c>
      <c r="AW242" s="45"/>
      <c r="AX242" s="29" t="s">
        <v>14</v>
      </c>
      <c r="AY242" s="45"/>
      <c r="AZ242" s="29" t="s">
        <v>15</v>
      </c>
      <c r="BA242" s="45"/>
      <c r="BB242" s="29">
        <v>58</v>
      </c>
      <c r="BC242" s="45"/>
      <c r="BD242" s="29" t="s">
        <v>14</v>
      </c>
      <c r="BE242" s="67"/>
      <c r="BF242" s="16"/>
      <c r="BG242" s="16"/>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c r="DU242" s="14"/>
      <c r="DV242" s="14"/>
      <c r="DW242" s="14"/>
      <c r="DX242" s="14"/>
      <c r="DY242" s="14"/>
      <c r="DZ242" s="14"/>
      <c r="EA242" s="14"/>
      <c r="EB242" s="14"/>
      <c r="EC242" s="14"/>
      <c r="ED242" s="14"/>
      <c r="EE242" s="14"/>
      <c r="EF242" s="14"/>
      <c r="EG242" s="14"/>
      <c r="EH242" s="14"/>
      <c r="EI242" s="14"/>
      <c r="EJ242" s="14"/>
      <c r="EK242" s="14"/>
      <c r="EL242" s="14"/>
      <c r="EM242" s="14"/>
      <c r="EN242" s="14"/>
      <c r="EO242" s="14"/>
      <c r="EP242" s="14"/>
      <c r="EQ242" s="14"/>
      <c r="ER242" s="14"/>
      <c r="ES242" s="14"/>
      <c r="ET242" s="14"/>
      <c r="EU242" s="14"/>
      <c r="EV242" s="14"/>
      <c r="EW242" s="14"/>
      <c r="EX242" s="14"/>
      <c r="EY242" s="14"/>
      <c r="EZ242" s="14"/>
      <c r="FA242" s="14"/>
      <c r="FB242" s="14"/>
      <c r="FC242" s="14"/>
      <c r="FD242" s="14"/>
      <c r="FE242" s="14"/>
      <c r="FF242" s="14"/>
      <c r="FG242" s="14"/>
      <c r="FH242" s="14"/>
      <c r="FI242" s="14"/>
      <c r="FJ242" s="14"/>
      <c r="FK242" s="14"/>
      <c r="FL242" s="14"/>
      <c r="FM242" s="14"/>
      <c r="FN242" s="14"/>
      <c r="FO242" s="14"/>
      <c r="FP242" s="14"/>
      <c r="FQ242" s="14"/>
      <c r="FR242" s="14"/>
      <c r="FS242" s="14"/>
      <c r="FT242" s="14"/>
      <c r="FU242" s="14"/>
      <c r="FV242" s="14"/>
      <c r="FW242" s="14"/>
      <c r="FX242" s="14"/>
      <c r="FY242" s="14"/>
      <c r="FZ242" s="14"/>
      <c r="GA242" s="14"/>
      <c r="GB242" s="14"/>
      <c r="GC242" s="14"/>
      <c r="GD242" s="14"/>
      <c r="GE242" s="14"/>
      <c r="GF242" s="14"/>
      <c r="GG242" s="14"/>
      <c r="GH242" s="14"/>
      <c r="GI242" s="14"/>
      <c r="GJ242" s="14"/>
      <c r="GK242" s="14"/>
      <c r="GL242" s="14"/>
      <c r="GM242" s="14"/>
      <c r="GN242" s="14"/>
      <c r="GO242" s="14"/>
      <c r="GP242" s="14"/>
      <c r="GQ242" s="14"/>
      <c r="GR242" s="14"/>
      <c r="GS242" s="14"/>
      <c r="GT242" s="14"/>
      <c r="GU242" s="14"/>
      <c r="GV242" s="14"/>
      <c r="GW242" s="14"/>
      <c r="GX242" s="14"/>
      <c r="GY242" s="14"/>
      <c r="GZ242" s="14"/>
      <c r="HA242" s="14"/>
      <c r="HB242" s="14"/>
      <c r="HC242" s="14"/>
      <c r="HD242" s="14"/>
      <c r="HE242" s="14"/>
      <c r="HF242" s="14"/>
      <c r="HG242" s="14"/>
      <c r="HH242" s="14"/>
      <c r="HI242" s="14"/>
      <c r="HJ242" s="14"/>
      <c r="HK242" s="14"/>
      <c r="HL242" s="14"/>
      <c r="HM242" s="14"/>
      <c r="HN242" s="14"/>
      <c r="HO242" s="14"/>
      <c r="HP242" s="14"/>
      <c r="HQ242" s="14"/>
      <c r="HR242" s="14"/>
      <c r="HS242" s="14"/>
      <c r="HT242" s="14"/>
      <c r="HU242" s="14"/>
      <c r="HV242" s="14"/>
      <c r="HW242" s="14"/>
      <c r="HX242" s="14"/>
      <c r="HY242" s="14"/>
      <c r="HZ242" s="14"/>
      <c r="IA242" s="14"/>
      <c r="IB242" s="14"/>
      <c r="IC242" s="14"/>
    </row>
    <row r="243" spans="1:237" customFormat="1">
      <c r="A243" s="14"/>
      <c r="B243" s="90"/>
      <c r="C243" s="91">
        <v>2019</v>
      </c>
      <c r="D243" s="29" t="s">
        <v>14</v>
      </c>
      <c r="E243" s="45"/>
      <c r="F243" s="29" t="s">
        <v>14</v>
      </c>
      <c r="G243" s="45"/>
      <c r="H243" s="29" t="s">
        <v>14</v>
      </c>
      <c r="I243" s="45"/>
      <c r="J243" s="29" t="s">
        <v>14</v>
      </c>
      <c r="K243" s="45"/>
      <c r="L243" s="29" t="s">
        <v>15</v>
      </c>
      <c r="M243" s="45"/>
      <c r="N243" s="29" t="s">
        <v>14</v>
      </c>
      <c r="O243" s="45"/>
      <c r="P243" s="29" t="s">
        <v>14</v>
      </c>
      <c r="Q243" s="45"/>
      <c r="R243" s="29" t="s">
        <v>14</v>
      </c>
      <c r="S243" s="45"/>
      <c r="T243" s="29" t="s">
        <v>14</v>
      </c>
      <c r="U243" s="45"/>
      <c r="V243" s="29" t="s">
        <v>14</v>
      </c>
      <c r="W243" s="45"/>
      <c r="X243" s="29" t="s">
        <v>14</v>
      </c>
      <c r="Y243" s="45"/>
      <c r="Z243" s="29" t="s">
        <v>14</v>
      </c>
      <c r="AA243" s="45"/>
      <c r="AB243" s="29" t="s">
        <v>14</v>
      </c>
      <c r="AC243" s="45"/>
      <c r="AD243" s="29" t="s">
        <v>14</v>
      </c>
      <c r="AE243" s="45"/>
      <c r="AF243" s="29" t="s">
        <v>14</v>
      </c>
      <c r="AG243" s="29"/>
      <c r="AH243" s="29" t="s">
        <v>14</v>
      </c>
      <c r="AI243" s="45"/>
      <c r="AJ243" s="29" t="s">
        <v>14</v>
      </c>
      <c r="AK243" s="45"/>
      <c r="AL243" s="29" t="s">
        <v>14</v>
      </c>
      <c r="AM243" s="45"/>
      <c r="AN243" s="29" t="s">
        <v>14</v>
      </c>
      <c r="AO243" s="45"/>
      <c r="AP243" s="29" t="s">
        <v>14</v>
      </c>
      <c r="AQ243" s="29"/>
      <c r="AR243" s="29" t="s">
        <v>14</v>
      </c>
      <c r="AS243" s="45"/>
      <c r="AT243" s="29" t="s">
        <v>14</v>
      </c>
      <c r="AU243" s="45"/>
      <c r="AV243" s="29" t="s">
        <v>14</v>
      </c>
      <c r="AW243" s="45"/>
      <c r="AX243" s="29" t="s">
        <v>14</v>
      </c>
      <c r="AY243" s="45"/>
      <c r="AZ243" s="29">
        <v>6</v>
      </c>
      <c r="BA243" s="45"/>
      <c r="BB243" s="29">
        <v>24</v>
      </c>
      <c r="BC243" s="45"/>
      <c r="BD243" s="29" t="s">
        <v>14</v>
      </c>
      <c r="BE243" s="67"/>
      <c r="BF243" s="16"/>
      <c r="BG243" s="16"/>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c r="DU243" s="14"/>
      <c r="DV243" s="14"/>
      <c r="DW243" s="14"/>
      <c r="DX243" s="14"/>
      <c r="DY243" s="14"/>
      <c r="DZ243" s="14"/>
      <c r="EA243" s="14"/>
      <c r="EB243" s="14"/>
      <c r="EC243" s="14"/>
      <c r="ED243" s="14"/>
      <c r="EE243" s="14"/>
      <c r="EF243" s="14"/>
      <c r="EG243" s="14"/>
      <c r="EH243" s="14"/>
      <c r="EI243" s="14"/>
      <c r="EJ243" s="14"/>
      <c r="EK243" s="14"/>
      <c r="EL243" s="14"/>
      <c r="EM243" s="14"/>
      <c r="EN243" s="14"/>
      <c r="EO243" s="14"/>
      <c r="EP243" s="14"/>
      <c r="EQ243" s="14"/>
      <c r="ER243" s="14"/>
      <c r="ES243" s="14"/>
      <c r="ET243" s="14"/>
      <c r="EU243" s="14"/>
      <c r="EV243" s="14"/>
      <c r="EW243" s="14"/>
      <c r="EX243" s="14"/>
      <c r="EY243" s="14"/>
      <c r="EZ243" s="14"/>
      <c r="FA243" s="14"/>
      <c r="FB243" s="14"/>
      <c r="FC243" s="14"/>
      <c r="FD243" s="14"/>
      <c r="FE243" s="14"/>
      <c r="FF243" s="14"/>
      <c r="FG243" s="14"/>
      <c r="FH243" s="14"/>
      <c r="FI243" s="14"/>
      <c r="FJ243" s="14"/>
      <c r="FK243" s="14"/>
      <c r="FL243" s="14"/>
      <c r="FM243" s="14"/>
      <c r="FN243" s="14"/>
      <c r="FO243" s="14"/>
      <c r="FP243" s="14"/>
      <c r="FQ243" s="14"/>
      <c r="FR243" s="14"/>
      <c r="FS243" s="14"/>
      <c r="FT243" s="14"/>
      <c r="FU243" s="14"/>
      <c r="FV243" s="14"/>
      <c r="FW243" s="14"/>
      <c r="FX243" s="14"/>
      <c r="FY243" s="14"/>
      <c r="FZ243" s="14"/>
      <c r="GA243" s="14"/>
      <c r="GB243" s="14"/>
      <c r="GC243" s="14"/>
      <c r="GD243" s="14"/>
      <c r="GE243" s="14"/>
      <c r="GF243" s="14"/>
      <c r="GG243" s="14"/>
      <c r="GH243" s="14"/>
      <c r="GI243" s="14"/>
      <c r="GJ243" s="14"/>
      <c r="GK243" s="14"/>
      <c r="GL243" s="14"/>
      <c r="GM243" s="14"/>
      <c r="GN243" s="14"/>
      <c r="GO243" s="14"/>
      <c r="GP243" s="14"/>
      <c r="GQ243" s="14"/>
      <c r="GR243" s="14"/>
      <c r="GS243" s="14"/>
      <c r="GT243" s="14"/>
      <c r="GU243" s="14"/>
      <c r="GV243" s="14"/>
      <c r="GW243" s="14"/>
      <c r="GX243" s="14"/>
      <c r="GY243" s="14"/>
      <c r="GZ243" s="14"/>
      <c r="HA243" s="14"/>
      <c r="HB243" s="14"/>
      <c r="HC243" s="14"/>
      <c r="HD243" s="14"/>
      <c r="HE243" s="14"/>
      <c r="HF243" s="14"/>
      <c r="HG243" s="14"/>
      <c r="HH243" s="14"/>
      <c r="HI243" s="14"/>
      <c r="HJ243" s="14"/>
      <c r="HK243" s="14"/>
      <c r="HL243" s="14"/>
      <c r="HM243" s="14"/>
      <c r="HN243" s="14"/>
      <c r="HO243" s="14"/>
      <c r="HP243" s="14"/>
      <c r="HQ243" s="14"/>
      <c r="HR243" s="14"/>
      <c r="HS243" s="14"/>
      <c r="HT243" s="14"/>
      <c r="HU243" s="14"/>
      <c r="HV243" s="14"/>
      <c r="HW243" s="14"/>
      <c r="HX243" s="14"/>
      <c r="HY243" s="14"/>
      <c r="HZ243" s="14"/>
      <c r="IA243" s="14"/>
      <c r="IB243" s="14"/>
      <c r="IC243" s="14"/>
    </row>
    <row r="244" spans="1:237" customFormat="1">
      <c r="A244" s="14"/>
      <c r="B244" s="90"/>
      <c r="C244" s="91">
        <v>2020</v>
      </c>
      <c r="D244" s="29" t="s">
        <v>14</v>
      </c>
      <c r="E244" s="45"/>
      <c r="F244" s="29" t="s">
        <v>14</v>
      </c>
      <c r="G244" s="45"/>
      <c r="H244" s="29" t="s">
        <v>14</v>
      </c>
      <c r="I244" s="45"/>
      <c r="J244" s="29" t="s">
        <v>14</v>
      </c>
      <c r="K244" s="45"/>
      <c r="L244" s="29">
        <v>1</v>
      </c>
      <c r="M244" s="29"/>
      <c r="N244" s="29" t="s">
        <v>14</v>
      </c>
      <c r="O244" s="45"/>
      <c r="P244" s="29" t="s">
        <v>14</v>
      </c>
      <c r="Q244" s="45"/>
      <c r="R244" s="29" t="s">
        <v>14</v>
      </c>
      <c r="S244" s="45"/>
      <c r="T244" s="29" t="s">
        <v>14</v>
      </c>
      <c r="U244" s="45"/>
      <c r="V244" s="29" t="s">
        <v>14</v>
      </c>
      <c r="W244" s="45"/>
      <c r="X244" s="29" t="s">
        <v>14</v>
      </c>
      <c r="Y244" s="45"/>
      <c r="Z244" s="29" t="s">
        <v>14</v>
      </c>
      <c r="AA244" s="45"/>
      <c r="AB244" s="29" t="s">
        <v>14</v>
      </c>
      <c r="AC244" s="45"/>
      <c r="AD244" s="29" t="s">
        <v>14</v>
      </c>
      <c r="AE244" s="45"/>
      <c r="AF244" s="29" t="s">
        <v>14</v>
      </c>
      <c r="AG244" s="29"/>
      <c r="AH244" s="29" t="s">
        <v>14</v>
      </c>
      <c r="AI244" s="45"/>
      <c r="AJ244" s="29" t="s">
        <v>14</v>
      </c>
      <c r="AK244" s="45"/>
      <c r="AL244" s="29" t="s">
        <v>14</v>
      </c>
      <c r="AM244" s="45"/>
      <c r="AN244" s="29" t="s">
        <v>14</v>
      </c>
      <c r="AO244" s="45"/>
      <c r="AP244" s="29" t="s">
        <v>14</v>
      </c>
      <c r="AQ244" s="29"/>
      <c r="AR244" s="29" t="s">
        <v>14</v>
      </c>
      <c r="AS244" s="45"/>
      <c r="AT244" s="29" t="s">
        <v>14</v>
      </c>
      <c r="AU244" s="45"/>
      <c r="AV244" s="29" t="s">
        <v>14</v>
      </c>
      <c r="AW244" s="45"/>
      <c r="AX244" s="29" t="s">
        <v>14</v>
      </c>
      <c r="AY244" s="45"/>
      <c r="AZ244" s="29">
        <v>6</v>
      </c>
      <c r="BA244" s="45"/>
      <c r="BB244" s="29">
        <v>13</v>
      </c>
      <c r="BC244" s="45"/>
      <c r="BD244" s="29" t="s">
        <v>14</v>
      </c>
      <c r="BE244" s="67"/>
      <c r="BF244" s="16"/>
      <c r="BG244" s="16"/>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14"/>
      <c r="DP244" s="14"/>
      <c r="DQ244" s="14"/>
      <c r="DR244" s="14"/>
      <c r="DS244" s="14"/>
      <c r="DT244" s="14"/>
      <c r="DU244" s="14"/>
      <c r="DV244" s="14"/>
      <c r="DW244" s="14"/>
      <c r="DX244" s="14"/>
      <c r="DY244" s="14"/>
      <c r="DZ244" s="14"/>
      <c r="EA244" s="14"/>
      <c r="EB244" s="14"/>
      <c r="EC244" s="14"/>
      <c r="ED244" s="14"/>
      <c r="EE244" s="14"/>
      <c r="EF244" s="14"/>
      <c r="EG244" s="14"/>
      <c r="EH244" s="14"/>
      <c r="EI244" s="14"/>
      <c r="EJ244" s="14"/>
      <c r="EK244" s="14"/>
      <c r="EL244" s="14"/>
      <c r="EM244" s="14"/>
      <c r="EN244" s="14"/>
      <c r="EO244" s="14"/>
      <c r="EP244" s="14"/>
      <c r="EQ244" s="14"/>
      <c r="ER244" s="14"/>
      <c r="ES244" s="14"/>
      <c r="ET244" s="14"/>
      <c r="EU244" s="14"/>
      <c r="EV244" s="14"/>
      <c r="EW244" s="14"/>
      <c r="EX244" s="14"/>
      <c r="EY244" s="14"/>
      <c r="EZ244" s="14"/>
      <c r="FA244" s="14"/>
      <c r="FB244" s="14"/>
      <c r="FC244" s="14"/>
      <c r="FD244" s="14"/>
      <c r="FE244" s="14"/>
      <c r="FF244" s="14"/>
      <c r="FG244" s="14"/>
      <c r="FH244" s="14"/>
      <c r="FI244" s="14"/>
      <c r="FJ244" s="14"/>
      <c r="FK244" s="14"/>
      <c r="FL244" s="14"/>
      <c r="FM244" s="14"/>
      <c r="FN244" s="14"/>
      <c r="FO244" s="14"/>
      <c r="FP244" s="14"/>
      <c r="FQ244" s="14"/>
      <c r="FR244" s="14"/>
      <c r="FS244" s="14"/>
      <c r="FT244" s="14"/>
      <c r="FU244" s="14"/>
      <c r="FV244" s="14"/>
      <c r="FW244" s="14"/>
      <c r="FX244" s="14"/>
      <c r="FY244" s="14"/>
      <c r="FZ244" s="14"/>
      <c r="GA244" s="14"/>
      <c r="GB244" s="14"/>
      <c r="GC244" s="14"/>
      <c r="GD244" s="14"/>
      <c r="GE244" s="14"/>
      <c r="GF244" s="14"/>
      <c r="GG244" s="14"/>
      <c r="GH244" s="14"/>
      <c r="GI244" s="14"/>
      <c r="GJ244" s="14"/>
      <c r="GK244" s="14"/>
      <c r="GL244" s="14"/>
      <c r="GM244" s="14"/>
      <c r="GN244" s="14"/>
      <c r="GO244" s="14"/>
      <c r="GP244" s="14"/>
      <c r="GQ244" s="14"/>
      <c r="GR244" s="14"/>
      <c r="GS244" s="14"/>
      <c r="GT244" s="14"/>
      <c r="GU244" s="14"/>
      <c r="GV244" s="14"/>
      <c r="GW244" s="14"/>
      <c r="GX244" s="14"/>
      <c r="GY244" s="14"/>
      <c r="GZ244" s="14"/>
      <c r="HA244" s="14"/>
      <c r="HB244" s="14"/>
      <c r="HC244" s="14"/>
      <c r="HD244" s="14"/>
      <c r="HE244" s="14"/>
      <c r="HF244" s="14"/>
      <c r="HG244" s="14"/>
      <c r="HH244" s="14"/>
      <c r="HI244" s="14"/>
      <c r="HJ244" s="14"/>
      <c r="HK244" s="14"/>
      <c r="HL244" s="14"/>
      <c r="HM244" s="14"/>
      <c r="HN244" s="14"/>
      <c r="HO244" s="14"/>
      <c r="HP244" s="14"/>
      <c r="HQ244" s="14"/>
      <c r="HR244" s="14"/>
      <c r="HS244" s="14"/>
      <c r="HT244" s="14"/>
      <c r="HU244" s="14"/>
      <c r="HV244" s="14"/>
      <c r="HW244" s="14"/>
      <c r="HX244" s="14"/>
      <c r="HY244" s="14"/>
      <c r="HZ244" s="14"/>
      <c r="IA244" s="14"/>
      <c r="IB244" s="14"/>
      <c r="IC244" s="14"/>
    </row>
    <row r="245" spans="1:237" s="5" customFormat="1">
      <c r="A245" s="16"/>
      <c r="B245" s="90"/>
      <c r="C245" s="91">
        <v>2021</v>
      </c>
      <c r="D245" s="29" t="s">
        <v>14</v>
      </c>
      <c r="E245" s="29"/>
      <c r="F245" s="29" t="s">
        <v>14</v>
      </c>
      <c r="G245" s="29"/>
      <c r="H245" s="29" t="s">
        <v>14</v>
      </c>
      <c r="I245" s="29"/>
      <c r="J245" s="29" t="s">
        <v>14</v>
      </c>
      <c r="K245" s="29"/>
      <c r="L245" s="29">
        <v>2</v>
      </c>
      <c r="M245" s="78"/>
      <c r="N245" s="29">
        <v>6</v>
      </c>
      <c r="O245" s="29"/>
      <c r="P245" s="29" t="s">
        <v>14</v>
      </c>
      <c r="Q245" s="29"/>
      <c r="R245" s="29" t="s">
        <v>14</v>
      </c>
      <c r="S245" s="29"/>
      <c r="T245" s="29" t="s">
        <v>14</v>
      </c>
      <c r="U245" s="29"/>
      <c r="V245" s="29" t="s">
        <v>14</v>
      </c>
      <c r="W245" s="29"/>
      <c r="X245" s="29" t="s">
        <v>14</v>
      </c>
      <c r="Y245" s="29"/>
      <c r="Z245" s="29" t="s">
        <v>14</v>
      </c>
      <c r="AA245" s="29"/>
      <c r="AB245" s="29" t="s">
        <v>14</v>
      </c>
      <c r="AC245" s="29"/>
      <c r="AD245" s="29" t="s">
        <v>14</v>
      </c>
      <c r="AE245" s="29"/>
      <c r="AF245" s="29" t="s">
        <v>14</v>
      </c>
      <c r="AG245" s="29"/>
      <c r="AH245" s="29" t="s">
        <v>14</v>
      </c>
      <c r="AI245" s="29"/>
      <c r="AJ245" s="29" t="s">
        <v>14</v>
      </c>
      <c r="AK245" s="29"/>
      <c r="AL245" s="29" t="s">
        <v>14</v>
      </c>
      <c r="AM245" s="29"/>
      <c r="AN245" s="29" t="s">
        <v>14</v>
      </c>
      <c r="AO245" s="29"/>
      <c r="AP245" s="29" t="s">
        <v>14</v>
      </c>
      <c r="AQ245" s="29"/>
      <c r="AR245" s="29" t="s">
        <v>14</v>
      </c>
      <c r="AS245" s="29"/>
      <c r="AT245" s="29" t="s">
        <v>14</v>
      </c>
      <c r="AU245" s="29"/>
      <c r="AV245" s="29" t="s">
        <v>14</v>
      </c>
      <c r="AW245" s="29"/>
      <c r="AX245" s="29" t="s">
        <v>14</v>
      </c>
      <c r="AY245" s="29"/>
      <c r="AZ245" s="29">
        <v>7</v>
      </c>
      <c r="BA245" s="29"/>
      <c r="BB245" s="29">
        <v>42</v>
      </c>
      <c r="BC245" s="29"/>
      <c r="BD245" s="29" t="s">
        <v>14</v>
      </c>
      <c r="BE245" s="67"/>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16"/>
      <c r="DE245" s="16"/>
      <c r="DF245" s="16"/>
      <c r="DG245" s="16"/>
      <c r="DH245" s="16"/>
      <c r="DI245" s="16"/>
      <c r="DJ245" s="16"/>
      <c r="DK245" s="16"/>
      <c r="DL245" s="16"/>
      <c r="DM245" s="16"/>
      <c r="DN245" s="16"/>
      <c r="DO245" s="16"/>
      <c r="DP245" s="16"/>
      <c r="DQ245" s="16"/>
      <c r="DR245" s="16"/>
      <c r="DS245" s="16"/>
      <c r="DT245" s="16"/>
      <c r="DU245" s="16"/>
      <c r="DV245" s="16"/>
      <c r="DW245" s="16"/>
      <c r="DX245" s="16"/>
      <c r="DY245" s="16"/>
      <c r="DZ245" s="16"/>
      <c r="EA245" s="16"/>
      <c r="EB245" s="16"/>
      <c r="EC245" s="16"/>
      <c r="ED245" s="16"/>
      <c r="EE245" s="16"/>
      <c r="EF245" s="16"/>
      <c r="EG245" s="16"/>
      <c r="EH245" s="16"/>
      <c r="EI245" s="16"/>
      <c r="EJ245" s="16"/>
      <c r="EK245" s="16"/>
      <c r="EL245" s="16"/>
      <c r="EM245" s="16"/>
      <c r="EN245" s="16"/>
      <c r="EO245" s="16"/>
      <c r="EP245" s="16"/>
      <c r="EQ245" s="16"/>
      <c r="ER245" s="16"/>
      <c r="ES245" s="16"/>
      <c r="ET245" s="16"/>
      <c r="EU245" s="16"/>
      <c r="EV245" s="16"/>
      <c r="EW245" s="16"/>
      <c r="EX245" s="16"/>
      <c r="EY245" s="16"/>
      <c r="EZ245" s="16"/>
      <c r="FA245" s="16"/>
      <c r="FB245" s="16"/>
      <c r="FC245" s="16"/>
      <c r="FD245" s="16"/>
      <c r="FE245" s="16"/>
      <c r="FF245" s="16"/>
      <c r="FG245" s="16"/>
      <c r="FH245" s="16"/>
      <c r="FI245" s="16"/>
      <c r="FJ245" s="16"/>
      <c r="FK245" s="16"/>
      <c r="FL245" s="16"/>
      <c r="FM245" s="16"/>
      <c r="FN245" s="16"/>
      <c r="FO245" s="16"/>
      <c r="FP245" s="16"/>
      <c r="FQ245" s="16"/>
      <c r="FR245" s="16"/>
      <c r="FS245" s="16"/>
      <c r="FT245" s="16"/>
      <c r="FU245" s="16"/>
      <c r="FV245" s="16"/>
      <c r="FW245" s="16"/>
      <c r="FX245" s="16"/>
      <c r="FY245" s="16"/>
      <c r="FZ245" s="16"/>
      <c r="GA245" s="16"/>
      <c r="GB245" s="16"/>
      <c r="GC245" s="16"/>
      <c r="GD245" s="16"/>
      <c r="GE245" s="16"/>
      <c r="GF245" s="16"/>
      <c r="GG245" s="16"/>
      <c r="GH245" s="16"/>
      <c r="GI245" s="16"/>
      <c r="GJ245" s="16"/>
      <c r="GK245" s="16"/>
      <c r="GL245" s="16"/>
      <c r="GM245" s="16"/>
      <c r="GN245" s="16"/>
      <c r="GO245" s="16"/>
      <c r="GP245" s="16"/>
      <c r="GQ245" s="16"/>
      <c r="GR245" s="16"/>
      <c r="GS245" s="16"/>
      <c r="GT245" s="16"/>
      <c r="GU245" s="16"/>
      <c r="GV245" s="16"/>
      <c r="GW245" s="16"/>
      <c r="GX245" s="16"/>
      <c r="GY245" s="16"/>
      <c r="GZ245" s="16"/>
      <c r="HA245" s="16"/>
      <c r="HB245" s="16"/>
      <c r="HC245" s="16"/>
      <c r="HD245" s="16"/>
      <c r="HE245" s="16"/>
      <c r="HF245" s="16"/>
      <c r="HG245" s="16"/>
      <c r="HH245" s="16"/>
      <c r="HI245" s="16"/>
      <c r="HJ245" s="16"/>
      <c r="HK245" s="16"/>
      <c r="HL245" s="16"/>
      <c r="HM245" s="16"/>
      <c r="HN245" s="16"/>
      <c r="HO245" s="16"/>
      <c r="HP245" s="16"/>
      <c r="HQ245" s="16"/>
      <c r="HR245" s="16"/>
      <c r="HS245" s="16"/>
      <c r="HT245" s="16"/>
      <c r="HU245" s="16"/>
      <c r="HV245" s="16"/>
      <c r="HW245" s="16"/>
      <c r="HX245" s="16"/>
      <c r="HY245" s="16"/>
      <c r="HZ245" s="16"/>
      <c r="IA245" s="16"/>
      <c r="IB245" s="16"/>
      <c r="IC245" s="16"/>
    </row>
    <row r="246" spans="1:237" s="4" customFormat="1">
      <c r="A246" s="16"/>
      <c r="B246" s="90"/>
      <c r="C246" s="92">
        <v>2022</v>
      </c>
      <c r="D246" s="29" t="s">
        <v>14</v>
      </c>
      <c r="E246" s="29"/>
      <c r="F246" s="29" t="s">
        <v>14</v>
      </c>
      <c r="G246" s="29"/>
      <c r="H246" s="29" t="s">
        <v>14</v>
      </c>
      <c r="I246" s="29"/>
      <c r="J246" s="29" t="s">
        <v>14</v>
      </c>
      <c r="K246" s="29"/>
      <c r="L246" s="29">
        <v>15</v>
      </c>
      <c r="M246" s="78"/>
      <c r="N246" s="29">
        <v>179</v>
      </c>
      <c r="O246" s="29"/>
      <c r="P246" s="29" t="s">
        <v>14</v>
      </c>
      <c r="Q246" s="29"/>
      <c r="R246" s="29" t="s">
        <v>14</v>
      </c>
      <c r="S246" s="29"/>
      <c r="T246" s="29" t="s">
        <v>14</v>
      </c>
      <c r="U246" s="29"/>
      <c r="V246" s="29" t="s">
        <v>14</v>
      </c>
      <c r="W246" s="29"/>
      <c r="X246" s="29" t="s">
        <v>14</v>
      </c>
      <c r="Y246" s="29"/>
      <c r="Z246" s="29" t="s">
        <v>14</v>
      </c>
      <c r="AA246" s="29"/>
      <c r="AB246" s="29" t="s">
        <v>14</v>
      </c>
      <c r="AC246" s="29"/>
      <c r="AD246" s="29" t="s">
        <v>14</v>
      </c>
      <c r="AE246" s="29"/>
      <c r="AF246" s="29" t="s">
        <v>14</v>
      </c>
      <c r="AG246" s="29"/>
      <c r="AH246" s="29" t="s">
        <v>14</v>
      </c>
      <c r="AI246" s="29"/>
      <c r="AJ246" s="29" t="s">
        <v>14</v>
      </c>
      <c r="AK246" s="29"/>
      <c r="AL246" s="29" t="s">
        <v>14</v>
      </c>
      <c r="AM246" s="29"/>
      <c r="AN246" s="29" t="s">
        <v>14</v>
      </c>
      <c r="AO246" s="29"/>
      <c r="AP246" s="29" t="s">
        <v>14</v>
      </c>
      <c r="AQ246" s="29"/>
      <c r="AR246" s="29" t="s">
        <v>14</v>
      </c>
      <c r="AS246" s="29"/>
      <c r="AT246" s="29" t="s">
        <v>14</v>
      </c>
      <c r="AU246" s="29"/>
      <c r="AV246" s="29" t="s">
        <v>14</v>
      </c>
      <c r="AW246" s="29"/>
      <c r="AX246" s="29" t="s">
        <v>14</v>
      </c>
      <c r="AY246" s="29"/>
      <c r="AZ246" s="29">
        <v>20</v>
      </c>
      <c r="BA246" s="29"/>
      <c r="BB246" s="29">
        <v>12</v>
      </c>
      <c r="BC246" s="29"/>
      <c r="BD246" s="29" t="s">
        <v>14</v>
      </c>
      <c r="BE246" s="67"/>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DQ246" s="16"/>
      <c r="DR246" s="16"/>
      <c r="DS246" s="16"/>
      <c r="DT246" s="16"/>
      <c r="DU246" s="16"/>
      <c r="DV246" s="16"/>
      <c r="DW246" s="16"/>
      <c r="DX246" s="16"/>
      <c r="DY246" s="16"/>
      <c r="DZ246" s="16"/>
      <c r="EA246" s="16"/>
      <c r="EB246" s="16"/>
      <c r="EC246" s="16"/>
      <c r="ED246" s="16"/>
      <c r="EE246" s="16"/>
      <c r="EF246" s="16"/>
      <c r="EG246" s="16"/>
      <c r="EH246" s="16"/>
      <c r="EI246" s="16"/>
      <c r="EJ246" s="16"/>
      <c r="EK246" s="16"/>
      <c r="EL246" s="16"/>
      <c r="EM246" s="16"/>
      <c r="EN246" s="16"/>
      <c r="EO246" s="16"/>
      <c r="EP246" s="16"/>
      <c r="EQ246" s="16"/>
      <c r="ER246" s="16"/>
      <c r="ES246" s="16"/>
      <c r="ET246" s="16"/>
      <c r="EU246" s="16"/>
      <c r="EV246" s="16"/>
      <c r="EW246" s="16"/>
      <c r="EX246" s="16"/>
      <c r="EY246" s="16"/>
      <c r="EZ246" s="16"/>
      <c r="FA246" s="16"/>
      <c r="FB246" s="16"/>
      <c r="FC246" s="16"/>
      <c r="FD246" s="16"/>
      <c r="FE246" s="16"/>
      <c r="FF246" s="16"/>
      <c r="FG246" s="16"/>
      <c r="FH246" s="16"/>
      <c r="FI246" s="16"/>
      <c r="FJ246" s="16"/>
      <c r="FK246" s="16"/>
      <c r="FL246" s="16"/>
      <c r="FM246" s="16"/>
      <c r="FN246" s="16"/>
      <c r="FO246" s="16"/>
      <c r="FP246" s="16"/>
      <c r="FQ246" s="16"/>
      <c r="FR246" s="16"/>
      <c r="FS246" s="16"/>
      <c r="FT246" s="16"/>
      <c r="FU246" s="16"/>
      <c r="FV246" s="16"/>
      <c r="FW246" s="16"/>
      <c r="FX246" s="16"/>
      <c r="FY246" s="16"/>
      <c r="FZ246" s="16"/>
      <c r="GA246" s="16"/>
      <c r="GB246" s="16"/>
      <c r="GC246" s="16"/>
      <c r="GD246" s="16"/>
      <c r="GE246" s="16"/>
      <c r="GF246" s="16"/>
      <c r="GG246" s="16"/>
      <c r="GH246" s="16"/>
      <c r="GI246" s="16"/>
      <c r="GJ246" s="16"/>
      <c r="GK246" s="16"/>
      <c r="GL246" s="16"/>
      <c r="GM246" s="16"/>
      <c r="GN246" s="16"/>
      <c r="GO246" s="16"/>
      <c r="GP246" s="16"/>
      <c r="GQ246" s="16"/>
      <c r="GR246" s="16"/>
      <c r="GS246" s="16"/>
      <c r="GT246" s="16"/>
      <c r="GU246" s="16"/>
      <c r="GV246" s="16"/>
      <c r="GW246" s="16"/>
      <c r="GX246" s="16"/>
      <c r="GY246" s="16"/>
      <c r="GZ246" s="16"/>
      <c r="HA246" s="16"/>
      <c r="HB246" s="16"/>
      <c r="HC246" s="16"/>
      <c r="HD246" s="16"/>
      <c r="HE246" s="16"/>
      <c r="HF246" s="16"/>
      <c r="HG246" s="16"/>
      <c r="HH246" s="16"/>
      <c r="HI246" s="16"/>
      <c r="HJ246" s="16"/>
      <c r="HK246" s="16"/>
      <c r="HL246" s="16"/>
      <c r="HM246" s="16"/>
      <c r="HN246" s="16"/>
      <c r="HO246" s="16"/>
      <c r="HP246" s="16"/>
      <c r="HQ246" s="16"/>
      <c r="HR246" s="16"/>
      <c r="HS246" s="16"/>
      <c r="HT246" s="16"/>
      <c r="HU246" s="16"/>
      <c r="HV246" s="16"/>
      <c r="HW246" s="16"/>
      <c r="HX246" s="16"/>
      <c r="HY246" s="16"/>
      <c r="HZ246" s="16"/>
      <c r="IA246" s="16"/>
      <c r="IB246" s="16"/>
      <c r="IC246" s="16"/>
    </row>
    <row r="247" spans="1:237" s="3" customFormat="1">
      <c r="A247" s="25"/>
      <c r="B247" s="90" t="s">
        <v>70</v>
      </c>
      <c r="C247" s="91">
        <v>2018</v>
      </c>
      <c r="D247" s="29" t="s">
        <v>14</v>
      </c>
      <c r="E247" s="29"/>
      <c r="F247" s="29" t="s">
        <v>14</v>
      </c>
      <c r="G247" s="29"/>
      <c r="H247" s="29" t="s">
        <v>14</v>
      </c>
      <c r="I247" s="29"/>
      <c r="J247" s="29" t="s">
        <v>14</v>
      </c>
      <c r="K247" s="29"/>
      <c r="L247" s="29" t="s">
        <v>14</v>
      </c>
      <c r="M247" s="29"/>
      <c r="N247" s="29" t="s">
        <v>14</v>
      </c>
      <c r="O247" s="29"/>
      <c r="P247" s="29" t="s">
        <v>14</v>
      </c>
      <c r="Q247" s="29"/>
      <c r="R247" s="29" t="s">
        <v>14</v>
      </c>
      <c r="S247" s="29"/>
      <c r="T247" s="29" t="s">
        <v>14</v>
      </c>
      <c r="U247" s="29"/>
      <c r="V247" s="29" t="s">
        <v>14</v>
      </c>
      <c r="W247" s="29"/>
      <c r="X247" s="29" t="s">
        <v>14</v>
      </c>
      <c r="Y247" s="29"/>
      <c r="Z247" s="29" t="s">
        <v>14</v>
      </c>
      <c r="AA247" s="29"/>
      <c r="AB247" s="29" t="s">
        <v>14</v>
      </c>
      <c r="AC247" s="29"/>
      <c r="AD247" s="29" t="s">
        <v>14</v>
      </c>
      <c r="AE247" s="29"/>
      <c r="AF247" s="29" t="s">
        <v>14</v>
      </c>
      <c r="AG247" s="29"/>
      <c r="AH247" s="29" t="s">
        <v>14</v>
      </c>
      <c r="AI247" s="29"/>
      <c r="AJ247" s="29" t="s">
        <v>14</v>
      </c>
      <c r="AK247" s="29"/>
      <c r="AL247" s="29" t="s">
        <v>14</v>
      </c>
      <c r="AM247" s="29"/>
      <c r="AN247" s="29">
        <v>1973</v>
      </c>
      <c r="AO247" s="29"/>
      <c r="AP247" s="29" t="s">
        <v>14</v>
      </c>
      <c r="AQ247" s="29"/>
      <c r="AR247" s="29" t="s">
        <v>14</v>
      </c>
      <c r="AS247" s="29"/>
      <c r="AT247" s="29">
        <v>100</v>
      </c>
      <c r="AU247" s="29"/>
      <c r="AV247" s="29" t="s">
        <v>14</v>
      </c>
      <c r="AW247" s="29"/>
      <c r="AX247" s="29" t="s">
        <v>14</v>
      </c>
      <c r="AY247" s="29"/>
      <c r="AZ247" s="29" t="s">
        <v>14</v>
      </c>
      <c r="BA247" s="29"/>
      <c r="BB247" s="29" t="s">
        <v>14</v>
      </c>
      <c r="BC247" s="29"/>
      <c r="BD247" s="29" t="s">
        <v>14</v>
      </c>
      <c r="BE247" s="67"/>
      <c r="BF247" s="16"/>
      <c r="BG247" s="16"/>
      <c r="BH247" s="25"/>
      <c r="BI247" s="25"/>
      <c r="BJ247" s="25"/>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c r="CI247" s="25"/>
      <c r="CJ247" s="25"/>
      <c r="CK247" s="25"/>
      <c r="CL247" s="25"/>
      <c r="CM247" s="25"/>
      <c r="CN247" s="25"/>
      <c r="CO247" s="25"/>
      <c r="CP247" s="25"/>
      <c r="CQ247" s="25"/>
      <c r="CR247" s="25"/>
      <c r="CS247" s="25"/>
      <c r="CT247" s="25"/>
      <c r="CU247" s="25"/>
      <c r="CV247" s="25"/>
      <c r="CW247" s="25"/>
      <c r="CX247" s="25"/>
      <c r="CY247" s="25"/>
      <c r="CZ247" s="25"/>
      <c r="DA247" s="25"/>
      <c r="DB247" s="25"/>
      <c r="DC247" s="25"/>
      <c r="DD247" s="25"/>
      <c r="DE247" s="25"/>
      <c r="DF247" s="25"/>
      <c r="DG247" s="25"/>
      <c r="DH247" s="25"/>
      <c r="DI247" s="25"/>
      <c r="DJ247" s="25"/>
      <c r="DK247" s="25"/>
      <c r="DL247" s="25"/>
      <c r="DM247" s="25"/>
      <c r="DN247" s="25"/>
      <c r="DO247" s="25"/>
      <c r="DP247" s="25"/>
      <c r="DQ247" s="25"/>
      <c r="DR247" s="25"/>
      <c r="DS247" s="25"/>
      <c r="DT247" s="25"/>
      <c r="DU247" s="25"/>
      <c r="DV247" s="25"/>
      <c r="DW247" s="25"/>
      <c r="DX247" s="25"/>
      <c r="DY247" s="25"/>
      <c r="DZ247" s="25"/>
      <c r="EA247" s="25"/>
      <c r="EB247" s="25"/>
      <c r="EC247" s="25"/>
      <c r="ED247" s="25"/>
      <c r="EE247" s="25"/>
      <c r="EF247" s="25"/>
      <c r="EG247" s="25"/>
      <c r="EH247" s="25"/>
      <c r="EI247" s="25"/>
      <c r="EJ247" s="25"/>
      <c r="EK247" s="25"/>
      <c r="EL247" s="25"/>
      <c r="EM247" s="25"/>
      <c r="EN247" s="25"/>
      <c r="EO247" s="25"/>
      <c r="EP247" s="25"/>
      <c r="EQ247" s="25"/>
      <c r="ER247" s="25"/>
      <c r="ES247" s="25"/>
      <c r="ET247" s="25"/>
      <c r="EU247" s="25"/>
      <c r="EV247" s="25"/>
      <c r="EW247" s="25"/>
      <c r="EX247" s="25"/>
      <c r="EY247" s="25"/>
      <c r="EZ247" s="25"/>
      <c r="FA247" s="25"/>
      <c r="FB247" s="25"/>
      <c r="FC247" s="25"/>
      <c r="FD247" s="25"/>
      <c r="FE247" s="25"/>
      <c r="FF247" s="25"/>
      <c r="FG247" s="25"/>
      <c r="FH247" s="25"/>
      <c r="FI247" s="25"/>
      <c r="FJ247" s="25"/>
      <c r="FK247" s="25"/>
      <c r="FL247" s="25"/>
      <c r="FM247" s="25"/>
      <c r="FN247" s="25"/>
      <c r="FO247" s="25"/>
      <c r="FP247" s="25"/>
      <c r="FQ247" s="25"/>
      <c r="FR247" s="25"/>
      <c r="FS247" s="25"/>
      <c r="FT247" s="25"/>
      <c r="FU247" s="25"/>
      <c r="FV247" s="25"/>
      <c r="FW247" s="25"/>
      <c r="FX247" s="25"/>
      <c r="FY247" s="25"/>
      <c r="FZ247" s="25"/>
      <c r="GA247" s="25"/>
      <c r="GB247" s="25"/>
      <c r="GC247" s="25"/>
      <c r="GD247" s="25"/>
      <c r="GE247" s="25"/>
      <c r="GF247" s="25"/>
      <c r="GG247" s="25"/>
      <c r="GH247" s="25"/>
      <c r="GI247" s="25"/>
      <c r="GJ247" s="25"/>
      <c r="GK247" s="25"/>
      <c r="GL247" s="25"/>
      <c r="GM247" s="25"/>
      <c r="GN247" s="25"/>
      <c r="GO247" s="25"/>
      <c r="GP247" s="25"/>
      <c r="GQ247" s="25"/>
      <c r="GR247" s="25"/>
      <c r="GS247" s="25"/>
      <c r="GT247" s="25"/>
      <c r="GU247" s="25"/>
      <c r="GV247" s="25"/>
      <c r="GW247" s="25"/>
      <c r="GX247" s="25"/>
      <c r="GY247" s="25"/>
      <c r="GZ247" s="25"/>
      <c r="HA247" s="25"/>
      <c r="HB247" s="25"/>
      <c r="HC247" s="25"/>
      <c r="HD247" s="25"/>
      <c r="HE247" s="25"/>
      <c r="HF247" s="25"/>
      <c r="HG247" s="25"/>
      <c r="HH247" s="25"/>
      <c r="HI247" s="25"/>
      <c r="HJ247" s="25"/>
      <c r="HK247" s="25"/>
      <c r="HL247" s="25"/>
      <c r="HM247" s="25"/>
      <c r="HN247" s="25"/>
      <c r="HO247" s="25"/>
      <c r="HP247" s="25"/>
      <c r="HQ247" s="25"/>
      <c r="HR247" s="25"/>
      <c r="HS247" s="25"/>
      <c r="HT247" s="25"/>
      <c r="HU247" s="25"/>
      <c r="HV247" s="25"/>
      <c r="HW247" s="25"/>
      <c r="HX247" s="25"/>
      <c r="HY247" s="25"/>
      <c r="HZ247" s="25"/>
      <c r="IA247" s="25"/>
      <c r="IB247" s="25"/>
      <c r="IC247" s="25"/>
    </row>
    <row r="248" spans="1:237" customFormat="1">
      <c r="A248" s="14"/>
      <c r="B248" s="90" t="s">
        <v>71</v>
      </c>
      <c r="C248" s="91">
        <v>2018</v>
      </c>
      <c r="D248" s="29" t="s">
        <v>14</v>
      </c>
      <c r="E248" s="45"/>
      <c r="F248" s="29" t="s">
        <v>14</v>
      </c>
      <c r="G248" s="45"/>
      <c r="H248" s="29" t="s">
        <v>14</v>
      </c>
      <c r="I248" s="45"/>
      <c r="J248" s="29" t="s">
        <v>14</v>
      </c>
      <c r="K248" s="45"/>
      <c r="L248" s="29" t="s">
        <v>14</v>
      </c>
      <c r="M248" s="29"/>
      <c r="N248" s="29" t="s">
        <v>15</v>
      </c>
      <c r="O248" s="45"/>
      <c r="P248" s="29" t="s">
        <v>14</v>
      </c>
      <c r="Q248" s="45"/>
      <c r="R248" s="29" t="s">
        <v>14</v>
      </c>
      <c r="S248" s="45"/>
      <c r="T248" s="29" t="s">
        <v>14</v>
      </c>
      <c r="U248" s="45"/>
      <c r="V248" s="29" t="s">
        <v>14</v>
      </c>
      <c r="W248" s="45"/>
      <c r="X248" s="29" t="s">
        <v>14</v>
      </c>
      <c r="Y248" s="45"/>
      <c r="Z248" s="29" t="s">
        <v>14</v>
      </c>
      <c r="AA248" s="45"/>
      <c r="AB248" s="29" t="s">
        <v>14</v>
      </c>
      <c r="AC248" s="45"/>
      <c r="AD248" s="29" t="s">
        <v>14</v>
      </c>
      <c r="AE248" s="45"/>
      <c r="AF248" s="29" t="s">
        <v>14</v>
      </c>
      <c r="AG248" s="29"/>
      <c r="AH248" s="29" t="s">
        <v>14</v>
      </c>
      <c r="AI248" s="45"/>
      <c r="AJ248" s="29" t="s">
        <v>14</v>
      </c>
      <c r="AK248" s="45"/>
      <c r="AL248" s="29" t="s">
        <v>15</v>
      </c>
      <c r="AM248" s="45"/>
      <c r="AN248" s="29" t="s">
        <v>14</v>
      </c>
      <c r="AO248" s="45"/>
      <c r="AP248" s="29" t="s">
        <v>14</v>
      </c>
      <c r="AQ248" s="29"/>
      <c r="AR248" s="29" t="s">
        <v>14</v>
      </c>
      <c r="AS248" s="45"/>
      <c r="AT248" s="29" t="s">
        <v>14</v>
      </c>
      <c r="AU248" s="45"/>
      <c r="AV248" s="29" t="s">
        <v>14</v>
      </c>
      <c r="AW248" s="45"/>
      <c r="AX248" s="29" t="s">
        <v>14</v>
      </c>
      <c r="AY248" s="45"/>
      <c r="AZ248" s="29" t="s">
        <v>14</v>
      </c>
      <c r="BA248" s="45"/>
      <c r="BB248" s="29" t="s">
        <v>14</v>
      </c>
      <c r="BC248" s="45"/>
      <c r="BD248" s="29" t="s">
        <v>14</v>
      </c>
      <c r="BE248" s="67"/>
      <c r="BF248" s="16"/>
      <c r="BG248" s="16"/>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c r="DU248" s="14"/>
      <c r="DV248" s="14"/>
      <c r="DW248" s="14"/>
      <c r="DX248" s="14"/>
      <c r="DY248" s="14"/>
      <c r="DZ248" s="14"/>
      <c r="EA248" s="14"/>
      <c r="EB248" s="14"/>
      <c r="EC248" s="14"/>
      <c r="ED248" s="14"/>
      <c r="EE248" s="14"/>
      <c r="EF248" s="14"/>
      <c r="EG248" s="14"/>
      <c r="EH248" s="14"/>
      <c r="EI248" s="14"/>
      <c r="EJ248" s="14"/>
      <c r="EK248" s="14"/>
      <c r="EL248" s="14"/>
      <c r="EM248" s="14"/>
      <c r="EN248" s="14"/>
      <c r="EO248" s="14"/>
      <c r="EP248" s="14"/>
      <c r="EQ248" s="14"/>
      <c r="ER248" s="14"/>
      <c r="ES248" s="14"/>
      <c r="ET248" s="14"/>
      <c r="EU248" s="14"/>
      <c r="EV248" s="14"/>
      <c r="EW248" s="14"/>
      <c r="EX248" s="14"/>
      <c r="EY248" s="14"/>
      <c r="EZ248" s="14"/>
      <c r="FA248" s="14"/>
      <c r="FB248" s="14"/>
      <c r="FC248" s="14"/>
      <c r="FD248" s="14"/>
      <c r="FE248" s="14"/>
      <c r="FF248" s="14"/>
      <c r="FG248" s="14"/>
      <c r="FH248" s="14"/>
      <c r="FI248" s="14"/>
      <c r="FJ248" s="14"/>
      <c r="FK248" s="14"/>
      <c r="FL248" s="14"/>
      <c r="FM248" s="14"/>
      <c r="FN248" s="14"/>
      <c r="FO248" s="14"/>
      <c r="FP248" s="14"/>
      <c r="FQ248" s="14"/>
      <c r="FR248" s="14"/>
      <c r="FS248" s="14"/>
      <c r="FT248" s="14"/>
      <c r="FU248" s="14"/>
      <c r="FV248" s="14"/>
      <c r="FW248" s="14"/>
      <c r="FX248" s="14"/>
      <c r="FY248" s="14"/>
      <c r="FZ248" s="14"/>
      <c r="GA248" s="14"/>
      <c r="GB248" s="14"/>
      <c r="GC248" s="14"/>
      <c r="GD248" s="14"/>
      <c r="GE248" s="14"/>
      <c r="GF248" s="14"/>
      <c r="GG248" s="14"/>
      <c r="GH248" s="14"/>
      <c r="GI248" s="14"/>
      <c r="GJ248" s="14"/>
      <c r="GK248" s="14"/>
      <c r="GL248" s="14"/>
      <c r="GM248" s="14"/>
      <c r="GN248" s="14"/>
      <c r="GO248" s="14"/>
      <c r="GP248" s="14"/>
      <c r="GQ248" s="14"/>
      <c r="GR248" s="14"/>
      <c r="GS248" s="14"/>
      <c r="GT248" s="14"/>
      <c r="GU248" s="14"/>
      <c r="GV248" s="14"/>
      <c r="GW248" s="14"/>
      <c r="GX248" s="14"/>
      <c r="GY248" s="14"/>
      <c r="GZ248" s="14"/>
      <c r="HA248" s="14"/>
      <c r="HB248" s="14"/>
      <c r="HC248" s="14"/>
      <c r="HD248" s="14"/>
      <c r="HE248" s="14"/>
      <c r="HF248" s="14"/>
      <c r="HG248" s="14"/>
      <c r="HH248" s="14"/>
      <c r="HI248" s="14"/>
      <c r="HJ248" s="14"/>
      <c r="HK248" s="14"/>
      <c r="HL248" s="14"/>
      <c r="HM248" s="14"/>
      <c r="HN248" s="14"/>
      <c r="HO248" s="14"/>
      <c r="HP248" s="14"/>
      <c r="HQ248" s="14"/>
      <c r="HR248" s="14"/>
      <c r="HS248" s="14"/>
      <c r="HT248" s="14"/>
      <c r="HU248" s="14"/>
      <c r="HV248" s="14"/>
      <c r="HW248" s="14"/>
      <c r="HX248" s="14"/>
      <c r="HY248" s="14"/>
      <c r="HZ248" s="14"/>
      <c r="IA248" s="14"/>
      <c r="IB248" s="14"/>
      <c r="IC248" s="14"/>
    </row>
    <row r="249" spans="1:237" customFormat="1">
      <c r="A249" s="14"/>
      <c r="B249" s="90"/>
      <c r="C249" s="91">
        <v>2019</v>
      </c>
      <c r="D249" s="29" t="s">
        <v>15</v>
      </c>
      <c r="E249" s="45"/>
      <c r="F249" s="29" t="s">
        <v>14</v>
      </c>
      <c r="G249" s="45"/>
      <c r="H249" s="29" t="s">
        <v>14</v>
      </c>
      <c r="I249" s="45"/>
      <c r="J249" s="29" t="s">
        <v>14</v>
      </c>
      <c r="K249" s="45"/>
      <c r="L249" s="29" t="s">
        <v>14</v>
      </c>
      <c r="M249" s="29"/>
      <c r="N249" s="29" t="s">
        <v>14</v>
      </c>
      <c r="O249" s="45"/>
      <c r="P249" s="29" t="s">
        <v>14</v>
      </c>
      <c r="Q249" s="45"/>
      <c r="R249" s="29" t="s">
        <v>14</v>
      </c>
      <c r="S249" s="45"/>
      <c r="T249" s="29" t="s">
        <v>14</v>
      </c>
      <c r="U249" s="45"/>
      <c r="V249" s="29" t="s">
        <v>14</v>
      </c>
      <c r="W249" s="45"/>
      <c r="X249" s="29" t="s">
        <v>14</v>
      </c>
      <c r="Y249" s="45"/>
      <c r="Z249" s="29" t="s">
        <v>14</v>
      </c>
      <c r="AA249" s="45"/>
      <c r="AB249" s="29" t="s">
        <v>14</v>
      </c>
      <c r="AC249" s="45"/>
      <c r="AD249" s="29" t="s">
        <v>14</v>
      </c>
      <c r="AE249" s="45"/>
      <c r="AF249" s="29" t="s">
        <v>14</v>
      </c>
      <c r="AG249" s="29"/>
      <c r="AH249" s="29" t="s">
        <v>14</v>
      </c>
      <c r="AI249" s="45"/>
      <c r="AJ249" s="29">
        <v>33</v>
      </c>
      <c r="AK249" s="45"/>
      <c r="AL249" s="29" t="s">
        <v>14</v>
      </c>
      <c r="AM249" s="45"/>
      <c r="AN249" s="29" t="s">
        <v>14</v>
      </c>
      <c r="AO249" s="45"/>
      <c r="AP249" s="29" t="s">
        <v>14</v>
      </c>
      <c r="AQ249" s="29"/>
      <c r="AR249" s="29" t="s">
        <v>14</v>
      </c>
      <c r="AS249" s="45"/>
      <c r="AT249" s="29" t="s">
        <v>14</v>
      </c>
      <c r="AU249" s="45"/>
      <c r="AV249" s="29" t="s">
        <v>14</v>
      </c>
      <c r="AW249" s="45"/>
      <c r="AX249" s="29" t="s">
        <v>14</v>
      </c>
      <c r="AY249" s="45"/>
      <c r="AZ249" s="29" t="s">
        <v>14</v>
      </c>
      <c r="BA249" s="45"/>
      <c r="BB249" s="29" t="s">
        <v>14</v>
      </c>
      <c r="BC249" s="45"/>
      <c r="BD249" s="29" t="s">
        <v>14</v>
      </c>
      <c r="BE249" s="67"/>
      <c r="BF249" s="16"/>
      <c r="BG249" s="16"/>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c r="DU249" s="14"/>
      <c r="DV249" s="14"/>
      <c r="DW249" s="14"/>
      <c r="DX249" s="14"/>
      <c r="DY249" s="14"/>
      <c r="DZ249" s="14"/>
      <c r="EA249" s="14"/>
      <c r="EB249" s="14"/>
      <c r="EC249" s="14"/>
      <c r="ED249" s="14"/>
      <c r="EE249" s="14"/>
      <c r="EF249" s="14"/>
      <c r="EG249" s="14"/>
      <c r="EH249" s="14"/>
      <c r="EI249" s="14"/>
      <c r="EJ249" s="14"/>
      <c r="EK249" s="14"/>
      <c r="EL249" s="14"/>
      <c r="EM249" s="14"/>
      <c r="EN249" s="14"/>
      <c r="EO249" s="14"/>
      <c r="EP249" s="14"/>
      <c r="EQ249" s="14"/>
      <c r="ER249" s="14"/>
      <c r="ES249" s="14"/>
      <c r="ET249" s="14"/>
      <c r="EU249" s="14"/>
      <c r="EV249" s="14"/>
      <c r="EW249" s="14"/>
      <c r="EX249" s="14"/>
      <c r="EY249" s="14"/>
      <c r="EZ249" s="14"/>
      <c r="FA249" s="14"/>
      <c r="FB249" s="14"/>
      <c r="FC249" s="14"/>
      <c r="FD249" s="14"/>
      <c r="FE249" s="14"/>
      <c r="FF249" s="14"/>
      <c r="FG249" s="14"/>
      <c r="FH249" s="14"/>
      <c r="FI249" s="14"/>
      <c r="FJ249" s="14"/>
      <c r="FK249" s="14"/>
      <c r="FL249" s="14"/>
      <c r="FM249" s="14"/>
      <c r="FN249" s="14"/>
      <c r="FO249" s="14"/>
      <c r="FP249" s="14"/>
      <c r="FQ249" s="14"/>
      <c r="FR249" s="14"/>
      <c r="FS249" s="14"/>
      <c r="FT249" s="14"/>
      <c r="FU249" s="14"/>
      <c r="FV249" s="14"/>
      <c r="FW249" s="14"/>
      <c r="FX249" s="14"/>
      <c r="FY249" s="14"/>
      <c r="FZ249" s="14"/>
      <c r="GA249" s="14"/>
      <c r="GB249" s="14"/>
      <c r="GC249" s="14"/>
      <c r="GD249" s="14"/>
      <c r="GE249" s="14"/>
      <c r="GF249" s="14"/>
      <c r="GG249" s="14"/>
      <c r="GH249" s="14"/>
      <c r="GI249" s="14"/>
      <c r="GJ249" s="14"/>
      <c r="GK249" s="14"/>
      <c r="GL249" s="14"/>
      <c r="GM249" s="14"/>
      <c r="GN249" s="14"/>
      <c r="GO249" s="14"/>
      <c r="GP249" s="14"/>
      <c r="GQ249" s="14"/>
      <c r="GR249" s="14"/>
      <c r="GS249" s="14"/>
      <c r="GT249" s="14"/>
      <c r="GU249" s="14"/>
      <c r="GV249" s="14"/>
      <c r="GW249" s="14"/>
      <c r="GX249" s="14"/>
      <c r="GY249" s="14"/>
      <c r="GZ249" s="14"/>
      <c r="HA249" s="14"/>
      <c r="HB249" s="14"/>
      <c r="HC249" s="14"/>
      <c r="HD249" s="14"/>
      <c r="HE249" s="14"/>
      <c r="HF249" s="14"/>
      <c r="HG249" s="14"/>
      <c r="HH249" s="14"/>
      <c r="HI249" s="14"/>
      <c r="HJ249" s="14"/>
      <c r="HK249" s="14"/>
      <c r="HL249" s="14"/>
      <c r="HM249" s="14"/>
      <c r="HN249" s="14"/>
      <c r="HO249" s="14"/>
      <c r="HP249" s="14"/>
      <c r="HQ249" s="14"/>
      <c r="HR249" s="14"/>
      <c r="HS249" s="14"/>
      <c r="HT249" s="14"/>
      <c r="HU249" s="14"/>
      <c r="HV249" s="14"/>
      <c r="HW249" s="14"/>
      <c r="HX249" s="14"/>
      <c r="HY249" s="14"/>
      <c r="HZ249" s="14"/>
      <c r="IA249" s="14"/>
      <c r="IB249" s="14"/>
      <c r="IC249" s="14"/>
    </row>
    <row r="250" spans="1:237" s="3" customFormat="1">
      <c r="A250" s="25"/>
      <c r="B250" s="90"/>
      <c r="C250" s="91">
        <v>2020</v>
      </c>
      <c r="D250" s="29" t="s">
        <v>15</v>
      </c>
      <c r="E250" s="29"/>
      <c r="F250" s="29" t="s">
        <v>14</v>
      </c>
      <c r="G250" s="29"/>
      <c r="H250" s="29" t="s">
        <v>14</v>
      </c>
      <c r="I250" s="29"/>
      <c r="J250" s="29" t="s">
        <v>14</v>
      </c>
      <c r="K250" s="29"/>
      <c r="L250" s="29" t="s">
        <v>14</v>
      </c>
      <c r="M250" s="29"/>
      <c r="N250" s="29" t="s">
        <v>14</v>
      </c>
      <c r="O250" s="29"/>
      <c r="P250" s="29" t="s">
        <v>14</v>
      </c>
      <c r="Q250" s="29"/>
      <c r="R250" s="29" t="s">
        <v>14</v>
      </c>
      <c r="S250" s="29"/>
      <c r="T250" s="29" t="s">
        <v>14</v>
      </c>
      <c r="U250" s="29"/>
      <c r="V250" s="29" t="s">
        <v>14</v>
      </c>
      <c r="W250" s="29"/>
      <c r="X250" s="29" t="s">
        <v>14</v>
      </c>
      <c r="Y250" s="29"/>
      <c r="Z250" s="29" t="s">
        <v>14</v>
      </c>
      <c r="AA250" s="29"/>
      <c r="AB250" s="29" t="s">
        <v>14</v>
      </c>
      <c r="AC250" s="29"/>
      <c r="AD250" s="29" t="s">
        <v>14</v>
      </c>
      <c r="AE250" s="29"/>
      <c r="AF250" s="29" t="s">
        <v>14</v>
      </c>
      <c r="AG250" s="29"/>
      <c r="AH250" s="29" t="s">
        <v>14</v>
      </c>
      <c r="AI250" s="29"/>
      <c r="AJ250" s="29">
        <v>33</v>
      </c>
      <c r="AK250" s="29"/>
      <c r="AL250" s="29" t="s">
        <v>14</v>
      </c>
      <c r="AM250" s="29"/>
      <c r="AN250" s="29" t="s">
        <v>14</v>
      </c>
      <c r="AO250" s="29"/>
      <c r="AP250" s="29" t="s">
        <v>14</v>
      </c>
      <c r="AQ250" s="29"/>
      <c r="AR250" s="29" t="s">
        <v>14</v>
      </c>
      <c r="AS250" s="29"/>
      <c r="AT250" s="29" t="s">
        <v>14</v>
      </c>
      <c r="AU250" s="29"/>
      <c r="AV250" s="29" t="s">
        <v>14</v>
      </c>
      <c r="AW250" s="29"/>
      <c r="AX250" s="29">
        <v>1</v>
      </c>
      <c r="AY250" s="29"/>
      <c r="AZ250" s="29" t="s">
        <v>14</v>
      </c>
      <c r="BA250" s="29"/>
      <c r="BB250" s="29" t="s">
        <v>14</v>
      </c>
      <c r="BC250" s="29"/>
      <c r="BD250" s="29" t="s">
        <v>14</v>
      </c>
      <c r="BE250" s="67"/>
      <c r="BF250" s="16"/>
      <c r="BG250" s="16"/>
      <c r="BH250" s="25"/>
      <c r="BI250" s="25"/>
      <c r="BJ250" s="25"/>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25"/>
      <c r="DS250" s="25"/>
      <c r="DT250" s="25"/>
      <c r="DU250" s="25"/>
      <c r="DV250" s="25"/>
      <c r="DW250" s="25"/>
      <c r="DX250" s="25"/>
      <c r="DY250" s="25"/>
      <c r="DZ250" s="25"/>
      <c r="EA250" s="25"/>
      <c r="EB250" s="25"/>
      <c r="EC250" s="25"/>
      <c r="ED250" s="25"/>
      <c r="EE250" s="25"/>
      <c r="EF250" s="25"/>
      <c r="EG250" s="25"/>
      <c r="EH250" s="25"/>
      <c r="EI250" s="25"/>
      <c r="EJ250" s="25"/>
      <c r="EK250" s="25"/>
      <c r="EL250" s="25"/>
      <c r="EM250" s="25"/>
      <c r="EN250" s="25"/>
      <c r="EO250" s="25"/>
      <c r="EP250" s="25"/>
      <c r="EQ250" s="25"/>
      <c r="ER250" s="25"/>
      <c r="ES250" s="25"/>
      <c r="ET250" s="25"/>
      <c r="EU250" s="25"/>
      <c r="EV250" s="25"/>
      <c r="EW250" s="25"/>
      <c r="EX250" s="25"/>
      <c r="EY250" s="25"/>
      <c r="EZ250" s="25"/>
      <c r="FA250" s="25"/>
      <c r="FB250" s="25"/>
      <c r="FC250" s="25"/>
      <c r="FD250" s="25"/>
      <c r="FE250" s="25"/>
      <c r="FF250" s="25"/>
      <c r="FG250" s="25"/>
      <c r="FH250" s="25"/>
      <c r="FI250" s="25"/>
      <c r="FJ250" s="25"/>
      <c r="FK250" s="25"/>
      <c r="FL250" s="25"/>
      <c r="FM250" s="25"/>
      <c r="FN250" s="25"/>
      <c r="FO250" s="25"/>
      <c r="FP250" s="25"/>
      <c r="FQ250" s="25"/>
      <c r="FR250" s="25"/>
      <c r="FS250" s="25"/>
      <c r="FT250" s="25"/>
      <c r="FU250" s="25"/>
      <c r="FV250" s="25"/>
      <c r="FW250" s="25"/>
      <c r="FX250" s="25"/>
      <c r="FY250" s="25"/>
      <c r="FZ250" s="25"/>
      <c r="GA250" s="25"/>
      <c r="GB250" s="25"/>
      <c r="GC250" s="25"/>
      <c r="GD250" s="25"/>
      <c r="GE250" s="25"/>
      <c r="GF250" s="25"/>
      <c r="GG250" s="25"/>
      <c r="GH250" s="25"/>
      <c r="GI250" s="25"/>
      <c r="GJ250" s="25"/>
      <c r="GK250" s="25"/>
      <c r="GL250" s="25"/>
      <c r="GM250" s="25"/>
      <c r="GN250" s="25"/>
      <c r="GO250" s="25"/>
      <c r="GP250" s="25"/>
      <c r="GQ250" s="25"/>
      <c r="GR250" s="25"/>
      <c r="GS250" s="25"/>
      <c r="GT250" s="25"/>
      <c r="GU250" s="25"/>
      <c r="GV250" s="25"/>
      <c r="GW250" s="25"/>
      <c r="GX250" s="25"/>
      <c r="GY250" s="25"/>
      <c r="GZ250" s="25"/>
      <c r="HA250" s="25"/>
      <c r="HB250" s="25"/>
      <c r="HC250" s="25"/>
      <c r="HD250" s="25"/>
      <c r="HE250" s="25"/>
      <c r="HF250" s="25"/>
      <c r="HG250" s="25"/>
      <c r="HH250" s="25"/>
      <c r="HI250" s="25"/>
      <c r="HJ250" s="25"/>
      <c r="HK250" s="25"/>
      <c r="HL250" s="25"/>
      <c r="HM250" s="25"/>
      <c r="HN250" s="25"/>
      <c r="HO250" s="25"/>
      <c r="HP250" s="25"/>
      <c r="HQ250" s="25"/>
      <c r="HR250" s="25"/>
      <c r="HS250" s="25"/>
      <c r="HT250" s="25"/>
      <c r="HU250" s="25"/>
      <c r="HV250" s="25"/>
      <c r="HW250" s="25"/>
      <c r="HX250" s="25"/>
      <c r="HY250" s="25"/>
      <c r="HZ250" s="25"/>
      <c r="IA250" s="25"/>
      <c r="IB250" s="25"/>
      <c r="IC250" s="25"/>
    </row>
    <row r="251" spans="1:237" s="5" customFormat="1">
      <c r="A251" s="16"/>
      <c r="B251" s="90"/>
      <c r="C251" s="91">
        <v>2021</v>
      </c>
      <c r="D251" s="29" t="s">
        <v>15</v>
      </c>
      <c r="E251" s="29"/>
      <c r="F251" s="29" t="s">
        <v>14</v>
      </c>
      <c r="G251" s="29"/>
      <c r="H251" s="29" t="s">
        <v>14</v>
      </c>
      <c r="I251" s="29"/>
      <c r="J251" s="29" t="s">
        <v>14</v>
      </c>
      <c r="K251" s="29"/>
      <c r="L251" s="29" t="s">
        <v>14</v>
      </c>
      <c r="M251" s="29"/>
      <c r="N251" s="29" t="s">
        <v>14</v>
      </c>
      <c r="O251" s="29"/>
      <c r="P251" s="29" t="s">
        <v>14</v>
      </c>
      <c r="Q251" s="29"/>
      <c r="R251" s="29" t="s">
        <v>14</v>
      </c>
      <c r="S251" s="29"/>
      <c r="T251" s="29" t="s">
        <v>14</v>
      </c>
      <c r="U251" s="29"/>
      <c r="V251" s="29" t="s">
        <v>14</v>
      </c>
      <c r="W251" s="29"/>
      <c r="X251" s="29" t="s">
        <v>14</v>
      </c>
      <c r="Y251" s="29"/>
      <c r="Z251" s="29" t="s">
        <v>14</v>
      </c>
      <c r="AA251" s="29"/>
      <c r="AB251" s="29" t="s">
        <v>14</v>
      </c>
      <c r="AC251" s="29"/>
      <c r="AD251" s="29" t="s">
        <v>14</v>
      </c>
      <c r="AE251" s="29"/>
      <c r="AF251" s="29" t="s">
        <v>14</v>
      </c>
      <c r="AG251" s="29"/>
      <c r="AH251" s="29" t="s">
        <v>14</v>
      </c>
      <c r="AI251" s="29"/>
      <c r="AJ251" s="29" t="s">
        <v>14</v>
      </c>
      <c r="AK251" s="29"/>
      <c r="AL251" s="29" t="s">
        <v>14</v>
      </c>
      <c r="AM251" s="29"/>
      <c r="AN251" s="29" t="s">
        <v>14</v>
      </c>
      <c r="AO251" s="29"/>
      <c r="AP251" s="29" t="s">
        <v>14</v>
      </c>
      <c r="AQ251" s="29"/>
      <c r="AR251" s="29" t="s">
        <v>14</v>
      </c>
      <c r="AS251" s="29"/>
      <c r="AT251" s="29" t="s">
        <v>14</v>
      </c>
      <c r="AU251" s="29"/>
      <c r="AV251" s="29" t="s">
        <v>14</v>
      </c>
      <c r="AW251" s="29"/>
      <c r="AX251" s="29" t="s">
        <v>14</v>
      </c>
      <c r="AY251" s="29"/>
      <c r="AZ251" s="29" t="s">
        <v>14</v>
      </c>
      <c r="BA251" s="29"/>
      <c r="BB251" s="29" t="s">
        <v>14</v>
      </c>
      <c r="BC251" s="29"/>
      <c r="BD251" s="29" t="s">
        <v>14</v>
      </c>
      <c r="BE251" s="67"/>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c r="EZ251" s="16"/>
      <c r="FA251" s="16"/>
      <c r="FB251" s="16"/>
      <c r="FC251" s="16"/>
      <c r="FD251" s="16"/>
      <c r="FE251" s="16"/>
      <c r="FF251" s="16"/>
      <c r="FG251" s="16"/>
      <c r="FH251" s="16"/>
      <c r="FI251" s="16"/>
      <c r="FJ251" s="16"/>
      <c r="FK251" s="16"/>
      <c r="FL251" s="16"/>
      <c r="FM251" s="16"/>
      <c r="FN251" s="16"/>
      <c r="FO251" s="16"/>
      <c r="FP251" s="16"/>
      <c r="FQ251" s="16"/>
      <c r="FR251" s="16"/>
      <c r="FS251" s="16"/>
      <c r="FT251" s="16"/>
      <c r="FU251" s="16"/>
      <c r="FV251" s="16"/>
      <c r="FW251" s="16"/>
      <c r="FX251" s="16"/>
      <c r="FY251" s="16"/>
      <c r="FZ251" s="16"/>
      <c r="GA251" s="16"/>
      <c r="GB251" s="16"/>
      <c r="GC251" s="16"/>
      <c r="GD251" s="16"/>
      <c r="GE251" s="16"/>
      <c r="GF251" s="16"/>
      <c r="GG251" s="16"/>
      <c r="GH251" s="16"/>
      <c r="GI251" s="16"/>
      <c r="GJ251" s="16"/>
      <c r="GK251" s="16"/>
      <c r="GL251" s="16"/>
      <c r="GM251" s="16"/>
      <c r="GN251" s="16"/>
      <c r="GO251" s="16"/>
      <c r="GP251" s="16"/>
      <c r="GQ251" s="16"/>
      <c r="GR251" s="16"/>
      <c r="GS251" s="16"/>
      <c r="GT251" s="16"/>
      <c r="GU251" s="16"/>
      <c r="GV251" s="16"/>
      <c r="GW251" s="16"/>
      <c r="GX251" s="16"/>
      <c r="GY251" s="16"/>
      <c r="GZ251" s="16"/>
      <c r="HA251" s="16"/>
      <c r="HB251" s="16"/>
      <c r="HC251" s="16"/>
      <c r="HD251" s="16"/>
      <c r="HE251" s="16"/>
      <c r="HF251" s="16"/>
      <c r="HG251" s="16"/>
      <c r="HH251" s="16"/>
      <c r="HI251" s="16"/>
      <c r="HJ251" s="16"/>
      <c r="HK251" s="16"/>
      <c r="HL251" s="16"/>
      <c r="HM251" s="16"/>
      <c r="HN251" s="16"/>
      <c r="HO251" s="16"/>
      <c r="HP251" s="16"/>
      <c r="HQ251" s="16"/>
      <c r="HR251" s="16"/>
      <c r="HS251" s="16"/>
      <c r="HT251" s="16"/>
      <c r="HU251" s="16"/>
      <c r="HV251" s="16"/>
      <c r="HW251" s="16"/>
      <c r="HX251" s="16"/>
      <c r="HY251" s="16"/>
      <c r="HZ251" s="16"/>
      <c r="IA251" s="16"/>
      <c r="IB251" s="16"/>
      <c r="IC251" s="16"/>
    </row>
    <row r="252" spans="1:237" s="4" customFormat="1">
      <c r="A252" s="16"/>
      <c r="B252" s="90"/>
      <c r="C252" s="92">
        <v>2022</v>
      </c>
      <c r="D252" s="29" t="s">
        <v>14</v>
      </c>
      <c r="E252" s="29"/>
      <c r="F252" s="29" t="s">
        <v>14</v>
      </c>
      <c r="G252" s="29"/>
      <c r="H252" s="29" t="s">
        <v>14</v>
      </c>
      <c r="I252" s="29"/>
      <c r="J252" s="29" t="s">
        <v>14</v>
      </c>
      <c r="K252" s="29"/>
      <c r="L252" s="29" t="s">
        <v>14</v>
      </c>
      <c r="M252" s="29"/>
      <c r="N252" s="29" t="s">
        <v>14</v>
      </c>
      <c r="O252" s="29"/>
      <c r="P252" s="29" t="s">
        <v>14</v>
      </c>
      <c r="Q252" s="29"/>
      <c r="R252" s="29" t="s">
        <v>14</v>
      </c>
      <c r="S252" s="29"/>
      <c r="T252" s="29" t="s">
        <v>14</v>
      </c>
      <c r="U252" s="29"/>
      <c r="V252" s="29" t="s">
        <v>14</v>
      </c>
      <c r="W252" s="29"/>
      <c r="X252" s="29" t="s">
        <v>14</v>
      </c>
      <c r="Y252" s="29"/>
      <c r="Z252" s="29" t="s">
        <v>14</v>
      </c>
      <c r="AA252" s="29"/>
      <c r="AB252" s="29" t="s">
        <v>14</v>
      </c>
      <c r="AC252" s="29"/>
      <c r="AD252" s="29" t="s">
        <v>14</v>
      </c>
      <c r="AE252" s="29"/>
      <c r="AF252" s="29" t="s">
        <v>14</v>
      </c>
      <c r="AG252" s="29"/>
      <c r="AH252" s="29" t="s">
        <v>14</v>
      </c>
      <c r="AI252" s="29"/>
      <c r="AJ252" s="29" t="s">
        <v>14</v>
      </c>
      <c r="AK252" s="29"/>
      <c r="AL252" s="29" t="s">
        <v>14</v>
      </c>
      <c r="AM252" s="29"/>
      <c r="AN252" s="29" t="s">
        <v>15</v>
      </c>
      <c r="AO252" s="29"/>
      <c r="AP252" s="29" t="s">
        <v>14</v>
      </c>
      <c r="AQ252" s="29"/>
      <c r="AR252" s="29" t="s">
        <v>14</v>
      </c>
      <c r="AS252" s="29"/>
      <c r="AT252" s="29" t="s">
        <v>15</v>
      </c>
      <c r="AU252" s="29"/>
      <c r="AV252" s="29" t="s">
        <v>14</v>
      </c>
      <c r="AW252" s="29"/>
      <c r="AX252" s="29" t="s">
        <v>14</v>
      </c>
      <c r="AY252" s="29"/>
      <c r="AZ252" s="29" t="s">
        <v>14</v>
      </c>
      <c r="BA252" s="29"/>
      <c r="BB252" s="29" t="s">
        <v>14</v>
      </c>
      <c r="BC252" s="29"/>
      <c r="BD252" s="29" t="s">
        <v>14</v>
      </c>
      <c r="BE252" s="67"/>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c r="HT252" s="16"/>
      <c r="HU252" s="16"/>
      <c r="HV252" s="16"/>
      <c r="HW252" s="16"/>
      <c r="HX252" s="16"/>
      <c r="HY252" s="16"/>
      <c r="HZ252" s="16"/>
      <c r="IA252" s="16"/>
      <c r="IB252" s="16"/>
      <c r="IC252" s="16"/>
    </row>
    <row r="253" spans="1:237" s="3" customFormat="1">
      <c r="A253" s="25"/>
      <c r="B253" s="90" t="s">
        <v>72</v>
      </c>
      <c r="C253" s="91">
        <v>2019</v>
      </c>
      <c r="D253" s="29" t="s">
        <v>14</v>
      </c>
      <c r="E253" s="45"/>
      <c r="F253" s="29" t="s">
        <v>14</v>
      </c>
      <c r="G253" s="45"/>
      <c r="H253" s="29" t="s">
        <v>14</v>
      </c>
      <c r="I253" s="45"/>
      <c r="J253" s="29" t="s">
        <v>14</v>
      </c>
      <c r="K253" s="45"/>
      <c r="L253" s="29" t="s">
        <v>14</v>
      </c>
      <c r="M253" s="29"/>
      <c r="N253" s="29" t="s">
        <v>14</v>
      </c>
      <c r="O253" s="45"/>
      <c r="P253" s="29" t="s">
        <v>14</v>
      </c>
      <c r="Q253" s="45"/>
      <c r="R253" s="29" t="s">
        <v>14</v>
      </c>
      <c r="S253" s="45"/>
      <c r="T253" s="29" t="s">
        <v>14</v>
      </c>
      <c r="U253" s="45"/>
      <c r="V253" s="29" t="s">
        <v>14</v>
      </c>
      <c r="W253" s="45"/>
      <c r="X253" s="29" t="s">
        <v>14</v>
      </c>
      <c r="Y253" s="45"/>
      <c r="Z253" s="29" t="s">
        <v>14</v>
      </c>
      <c r="AA253" s="45"/>
      <c r="AB253" s="29" t="s">
        <v>14</v>
      </c>
      <c r="AC253" s="45"/>
      <c r="AD253" s="29" t="s">
        <v>14</v>
      </c>
      <c r="AE253" s="45"/>
      <c r="AF253" s="29" t="s">
        <v>14</v>
      </c>
      <c r="AG253" s="29"/>
      <c r="AH253" s="29" t="s">
        <v>14</v>
      </c>
      <c r="AI253" s="45"/>
      <c r="AJ253" s="29" t="s">
        <v>14</v>
      </c>
      <c r="AK253" s="45"/>
      <c r="AL253" s="29" t="s">
        <v>14</v>
      </c>
      <c r="AM253" s="45"/>
      <c r="AN253" s="29" t="s">
        <v>14</v>
      </c>
      <c r="AO253" s="45"/>
      <c r="AP253" s="29" t="s">
        <v>14</v>
      </c>
      <c r="AQ253" s="29"/>
      <c r="AR253" s="29" t="s">
        <v>14</v>
      </c>
      <c r="AS253" s="45"/>
      <c r="AT253" s="29" t="s">
        <v>14</v>
      </c>
      <c r="AU253" s="45"/>
      <c r="AV253" s="29" t="s">
        <v>14</v>
      </c>
      <c r="AW253" s="45"/>
      <c r="AX253" s="29" t="s">
        <v>14</v>
      </c>
      <c r="AY253" s="45"/>
      <c r="AZ253" s="29" t="s">
        <v>14</v>
      </c>
      <c r="BA253" s="45"/>
      <c r="BB253" s="29" t="s">
        <v>15</v>
      </c>
      <c r="BC253" s="45"/>
      <c r="BD253" s="29" t="s">
        <v>14</v>
      </c>
      <c r="BE253" s="67"/>
      <c r="BF253" s="16"/>
      <c r="BG253" s="16"/>
      <c r="BH253" s="25"/>
      <c r="BI253" s="25"/>
      <c r="BJ253" s="25"/>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c r="CI253" s="25"/>
      <c r="CJ253" s="25"/>
      <c r="CK253" s="25"/>
      <c r="CL253" s="25"/>
      <c r="CM253" s="25"/>
      <c r="CN253" s="25"/>
      <c r="CO253" s="25"/>
      <c r="CP253" s="25"/>
      <c r="CQ253" s="25"/>
      <c r="CR253" s="25"/>
      <c r="CS253" s="25"/>
      <c r="CT253" s="25"/>
      <c r="CU253" s="25"/>
      <c r="CV253" s="25"/>
      <c r="CW253" s="25"/>
      <c r="CX253" s="25"/>
      <c r="CY253" s="25"/>
      <c r="CZ253" s="25"/>
      <c r="DA253" s="25"/>
      <c r="DB253" s="25"/>
      <c r="DC253" s="25"/>
      <c r="DD253" s="25"/>
      <c r="DE253" s="25"/>
      <c r="DF253" s="25"/>
      <c r="DG253" s="25"/>
      <c r="DH253" s="25"/>
      <c r="DI253" s="25"/>
      <c r="DJ253" s="25"/>
      <c r="DK253" s="25"/>
      <c r="DL253" s="25"/>
      <c r="DM253" s="25"/>
      <c r="DN253" s="25"/>
      <c r="DO253" s="25"/>
      <c r="DP253" s="25"/>
      <c r="DQ253" s="25"/>
      <c r="DR253" s="25"/>
      <c r="DS253" s="25"/>
      <c r="DT253" s="25"/>
      <c r="DU253" s="25"/>
      <c r="DV253" s="25"/>
      <c r="DW253" s="25"/>
      <c r="DX253" s="25"/>
      <c r="DY253" s="25"/>
      <c r="DZ253" s="25"/>
      <c r="EA253" s="25"/>
      <c r="EB253" s="25"/>
      <c r="EC253" s="25"/>
      <c r="ED253" s="25"/>
      <c r="EE253" s="25"/>
      <c r="EF253" s="25"/>
      <c r="EG253" s="25"/>
      <c r="EH253" s="25"/>
      <c r="EI253" s="25"/>
      <c r="EJ253" s="25"/>
      <c r="EK253" s="25"/>
      <c r="EL253" s="25"/>
      <c r="EM253" s="25"/>
      <c r="EN253" s="25"/>
      <c r="EO253" s="25"/>
      <c r="EP253" s="25"/>
      <c r="EQ253" s="25"/>
      <c r="ER253" s="25"/>
      <c r="ES253" s="25"/>
      <c r="ET253" s="25"/>
      <c r="EU253" s="25"/>
      <c r="EV253" s="25"/>
      <c r="EW253" s="25"/>
      <c r="EX253" s="25"/>
      <c r="EY253" s="25"/>
      <c r="EZ253" s="25"/>
      <c r="FA253" s="25"/>
      <c r="FB253" s="25"/>
      <c r="FC253" s="25"/>
      <c r="FD253" s="25"/>
      <c r="FE253" s="25"/>
      <c r="FF253" s="25"/>
      <c r="FG253" s="25"/>
      <c r="FH253" s="25"/>
      <c r="FI253" s="25"/>
      <c r="FJ253" s="25"/>
      <c r="FK253" s="25"/>
      <c r="FL253" s="25"/>
      <c r="FM253" s="25"/>
      <c r="FN253" s="25"/>
      <c r="FO253" s="25"/>
      <c r="FP253" s="25"/>
      <c r="FQ253" s="25"/>
      <c r="FR253" s="25"/>
      <c r="FS253" s="25"/>
      <c r="FT253" s="25"/>
      <c r="FU253" s="25"/>
      <c r="FV253" s="25"/>
      <c r="FW253" s="25"/>
      <c r="FX253" s="25"/>
      <c r="FY253" s="25"/>
      <c r="FZ253" s="25"/>
      <c r="GA253" s="25"/>
      <c r="GB253" s="25"/>
      <c r="GC253" s="25"/>
      <c r="GD253" s="25"/>
      <c r="GE253" s="25"/>
      <c r="GF253" s="25"/>
      <c r="GG253" s="25"/>
      <c r="GH253" s="25"/>
      <c r="GI253" s="25"/>
      <c r="GJ253" s="25"/>
      <c r="GK253" s="25"/>
      <c r="GL253" s="25"/>
      <c r="GM253" s="25"/>
      <c r="GN253" s="25"/>
      <c r="GO253" s="25"/>
      <c r="GP253" s="25"/>
      <c r="GQ253" s="25"/>
      <c r="GR253" s="25"/>
      <c r="GS253" s="25"/>
      <c r="GT253" s="25"/>
      <c r="GU253" s="25"/>
      <c r="GV253" s="25"/>
      <c r="GW253" s="25"/>
      <c r="GX253" s="25"/>
      <c r="GY253" s="25"/>
      <c r="GZ253" s="25"/>
      <c r="HA253" s="25"/>
      <c r="HB253" s="25"/>
      <c r="HC253" s="25"/>
      <c r="HD253" s="25"/>
      <c r="HE253" s="25"/>
      <c r="HF253" s="25"/>
      <c r="HG253" s="25"/>
      <c r="HH253" s="25"/>
      <c r="HI253" s="25"/>
      <c r="HJ253" s="25"/>
      <c r="HK253" s="25"/>
      <c r="HL253" s="25"/>
      <c r="HM253" s="25"/>
      <c r="HN253" s="25"/>
      <c r="HO253" s="25"/>
      <c r="HP253" s="25"/>
      <c r="HQ253" s="25"/>
      <c r="HR253" s="25"/>
      <c r="HS253" s="25"/>
      <c r="HT253" s="25"/>
      <c r="HU253" s="25"/>
      <c r="HV253" s="25"/>
      <c r="HW253" s="25"/>
      <c r="HX253" s="25"/>
      <c r="HY253" s="25"/>
      <c r="HZ253" s="25"/>
      <c r="IA253" s="25"/>
      <c r="IB253" s="25"/>
      <c r="IC253" s="25"/>
    </row>
    <row r="254" spans="1:237" s="3" customFormat="1">
      <c r="A254" s="25"/>
      <c r="B254" s="90"/>
      <c r="C254" s="91">
        <v>2020</v>
      </c>
      <c r="D254" s="29" t="s">
        <v>14</v>
      </c>
      <c r="E254" s="45"/>
      <c r="F254" s="29" t="s">
        <v>14</v>
      </c>
      <c r="G254" s="45"/>
      <c r="H254" s="29" t="s">
        <v>14</v>
      </c>
      <c r="I254" s="45"/>
      <c r="J254" s="29" t="s">
        <v>14</v>
      </c>
      <c r="K254" s="45"/>
      <c r="L254" s="29" t="s">
        <v>14</v>
      </c>
      <c r="M254" s="45"/>
      <c r="N254" s="29" t="s">
        <v>15</v>
      </c>
      <c r="O254" s="45"/>
      <c r="P254" s="29" t="s">
        <v>14</v>
      </c>
      <c r="Q254" s="45"/>
      <c r="R254" s="29" t="s">
        <v>14</v>
      </c>
      <c r="S254" s="45"/>
      <c r="T254" s="29" t="s">
        <v>14</v>
      </c>
      <c r="U254" s="45"/>
      <c r="V254" s="29" t="s">
        <v>14</v>
      </c>
      <c r="W254" s="45"/>
      <c r="X254" s="29">
        <v>2</v>
      </c>
      <c r="Y254" s="45"/>
      <c r="Z254" s="29" t="s">
        <v>14</v>
      </c>
      <c r="AA254" s="45"/>
      <c r="AB254" s="29" t="s">
        <v>14</v>
      </c>
      <c r="AC254" s="45"/>
      <c r="AD254" s="29" t="s">
        <v>14</v>
      </c>
      <c r="AE254" s="45"/>
      <c r="AF254" s="29" t="s">
        <v>14</v>
      </c>
      <c r="AG254" s="29"/>
      <c r="AH254" s="29" t="s">
        <v>14</v>
      </c>
      <c r="AI254" s="45"/>
      <c r="AJ254" s="29" t="s">
        <v>14</v>
      </c>
      <c r="AK254" s="45"/>
      <c r="AL254" s="29" t="s">
        <v>14</v>
      </c>
      <c r="AM254" s="45"/>
      <c r="AN254" s="29" t="s">
        <v>14</v>
      </c>
      <c r="AO254" s="45"/>
      <c r="AP254" s="29" t="s">
        <v>14</v>
      </c>
      <c r="AQ254" s="29"/>
      <c r="AR254" s="29" t="s">
        <v>14</v>
      </c>
      <c r="AS254" s="45"/>
      <c r="AT254" s="29" t="s">
        <v>15</v>
      </c>
      <c r="AU254" s="45"/>
      <c r="AV254" s="29" t="s">
        <v>14</v>
      </c>
      <c r="AW254" s="45"/>
      <c r="AX254" s="29" t="s">
        <v>14</v>
      </c>
      <c r="AY254" s="45"/>
      <c r="AZ254" s="29" t="s">
        <v>14</v>
      </c>
      <c r="BA254" s="45"/>
      <c r="BB254" s="29" t="s">
        <v>15</v>
      </c>
      <c r="BC254" s="45"/>
      <c r="BD254" s="29" t="s">
        <v>14</v>
      </c>
      <c r="BE254" s="67"/>
      <c r="BF254" s="16"/>
      <c r="BG254" s="16"/>
      <c r="BH254" s="25"/>
      <c r="BI254" s="25"/>
      <c r="BJ254" s="25"/>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c r="CI254" s="25"/>
      <c r="CJ254" s="25"/>
      <c r="CK254" s="25"/>
      <c r="CL254" s="25"/>
      <c r="CM254" s="25"/>
      <c r="CN254" s="25"/>
      <c r="CO254" s="25"/>
      <c r="CP254" s="25"/>
      <c r="CQ254" s="25"/>
      <c r="CR254" s="25"/>
      <c r="CS254" s="25"/>
      <c r="CT254" s="25"/>
      <c r="CU254" s="25"/>
      <c r="CV254" s="25"/>
      <c r="CW254" s="25"/>
      <c r="CX254" s="25"/>
      <c r="CY254" s="25"/>
      <c r="CZ254" s="25"/>
      <c r="DA254" s="25"/>
      <c r="DB254" s="25"/>
      <c r="DC254" s="25"/>
      <c r="DD254" s="25"/>
      <c r="DE254" s="25"/>
      <c r="DF254" s="25"/>
      <c r="DG254" s="25"/>
      <c r="DH254" s="25"/>
      <c r="DI254" s="25"/>
      <c r="DJ254" s="25"/>
      <c r="DK254" s="25"/>
      <c r="DL254" s="25"/>
      <c r="DM254" s="25"/>
      <c r="DN254" s="25"/>
      <c r="DO254" s="25"/>
      <c r="DP254" s="25"/>
      <c r="DQ254" s="25"/>
      <c r="DR254" s="25"/>
      <c r="DS254" s="25"/>
      <c r="DT254" s="25"/>
      <c r="DU254" s="25"/>
      <c r="DV254" s="25"/>
      <c r="DW254" s="25"/>
      <c r="DX254" s="25"/>
      <c r="DY254" s="25"/>
      <c r="DZ254" s="25"/>
      <c r="EA254" s="25"/>
      <c r="EB254" s="25"/>
      <c r="EC254" s="25"/>
      <c r="ED254" s="25"/>
      <c r="EE254" s="25"/>
      <c r="EF254" s="25"/>
      <c r="EG254" s="25"/>
      <c r="EH254" s="25"/>
      <c r="EI254" s="25"/>
      <c r="EJ254" s="25"/>
      <c r="EK254" s="25"/>
      <c r="EL254" s="25"/>
      <c r="EM254" s="25"/>
      <c r="EN254" s="25"/>
      <c r="EO254" s="25"/>
      <c r="EP254" s="25"/>
      <c r="EQ254" s="25"/>
      <c r="ER254" s="25"/>
      <c r="ES254" s="25"/>
      <c r="ET254" s="25"/>
      <c r="EU254" s="25"/>
      <c r="EV254" s="25"/>
      <c r="EW254" s="25"/>
      <c r="EX254" s="25"/>
      <c r="EY254" s="25"/>
      <c r="EZ254" s="25"/>
      <c r="FA254" s="25"/>
      <c r="FB254" s="25"/>
      <c r="FC254" s="25"/>
      <c r="FD254" s="25"/>
      <c r="FE254" s="25"/>
      <c r="FF254" s="25"/>
      <c r="FG254" s="25"/>
      <c r="FH254" s="25"/>
      <c r="FI254" s="25"/>
      <c r="FJ254" s="25"/>
      <c r="FK254" s="25"/>
      <c r="FL254" s="25"/>
      <c r="FM254" s="25"/>
      <c r="FN254" s="25"/>
      <c r="FO254" s="25"/>
      <c r="FP254" s="25"/>
      <c r="FQ254" s="25"/>
      <c r="FR254" s="25"/>
      <c r="FS254" s="25"/>
      <c r="FT254" s="25"/>
      <c r="FU254" s="25"/>
      <c r="FV254" s="25"/>
      <c r="FW254" s="25"/>
      <c r="FX254" s="25"/>
      <c r="FY254" s="25"/>
      <c r="FZ254" s="25"/>
      <c r="GA254" s="25"/>
      <c r="GB254" s="25"/>
      <c r="GC254" s="25"/>
      <c r="GD254" s="25"/>
      <c r="GE254" s="25"/>
      <c r="GF254" s="25"/>
      <c r="GG254" s="25"/>
      <c r="GH254" s="25"/>
      <c r="GI254" s="25"/>
      <c r="GJ254" s="25"/>
      <c r="GK254" s="25"/>
      <c r="GL254" s="25"/>
      <c r="GM254" s="25"/>
      <c r="GN254" s="25"/>
      <c r="GO254" s="25"/>
      <c r="GP254" s="25"/>
      <c r="GQ254" s="25"/>
      <c r="GR254" s="25"/>
      <c r="GS254" s="25"/>
      <c r="GT254" s="25"/>
      <c r="GU254" s="25"/>
      <c r="GV254" s="25"/>
      <c r="GW254" s="25"/>
      <c r="GX254" s="25"/>
      <c r="GY254" s="25"/>
      <c r="GZ254" s="25"/>
      <c r="HA254" s="25"/>
      <c r="HB254" s="25"/>
      <c r="HC254" s="25"/>
      <c r="HD254" s="25"/>
      <c r="HE254" s="25"/>
      <c r="HF254" s="25"/>
      <c r="HG254" s="25"/>
      <c r="HH254" s="25"/>
      <c r="HI254" s="25"/>
      <c r="HJ254" s="25"/>
      <c r="HK254" s="25"/>
      <c r="HL254" s="25"/>
      <c r="HM254" s="25"/>
      <c r="HN254" s="25"/>
      <c r="HO254" s="25"/>
      <c r="HP254" s="25"/>
      <c r="HQ254" s="25"/>
      <c r="HR254" s="25"/>
      <c r="HS254" s="25"/>
      <c r="HT254" s="25"/>
      <c r="HU254" s="25"/>
      <c r="HV254" s="25"/>
      <c r="HW254" s="25"/>
      <c r="HX254" s="25"/>
      <c r="HY254" s="25"/>
      <c r="HZ254" s="25"/>
      <c r="IA254" s="25"/>
      <c r="IB254" s="25"/>
      <c r="IC254" s="25"/>
    </row>
    <row r="255" spans="1:237" s="5" customFormat="1">
      <c r="A255" s="16"/>
      <c r="B255" s="90"/>
      <c r="C255" s="91">
        <v>2021</v>
      </c>
      <c r="D255" s="29" t="s">
        <v>14</v>
      </c>
      <c r="E255" s="29"/>
      <c r="F255" s="29" t="s">
        <v>14</v>
      </c>
      <c r="G255" s="29"/>
      <c r="H255" s="29" t="s">
        <v>14</v>
      </c>
      <c r="I255" s="29"/>
      <c r="J255" s="29" t="s">
        <v>14</v>
      </c>
      <c r="K255" s="29"/>
      <c r="L255" s="29" t="s">
        <v>14</v>
      </c>
      <c r="M255" s="29"/>
      <c r="N255" s="29" t="s">
        <v>15</v>
      </c>
      <c r="O255" s="29"/>
      <c r="P255" s="29" t="s">
        <v>14</v>
      </c>
      <c r="Q255" s="29"/>
      <c r="R255" s="29" t="s">
        <v>14</v>
      </c>
      <c r="S255" s="29"/>
      <c r="T255" s="29" t="s">
        <v>14</v>
      </c>
      <c r="U255" s="29"/>
      <c r="V255" s="29" t="s">
        <v>14</v>
      </c>
      <c r="W255" s="29"/>
      <c r="X255" s="29" t="s">
        <v>14</v>
      </c>
      <c r="Y255" s="29"/>
      <c r="Z255" s="29" t="s">
        <v>14</v>
      </c>
      <c r="AA255" s="29"/>
      <c r="AB255" s="29" t="s">
        <v>14</v>
      </c>
      <c r="AC255" s="29"/>
      <c r="AD255" s="29" t="s">
        <v>14</v>
      </c>
      <c r="AE255" s="29"/>
      <c r="AF255" s="29" t="s">
        <v>14</v>
      </c>
      <c r="AG255" s="29"/>
      <c r="AH255" s="29" t="s">
        <v>14</v>
      </c>
      <c r="AI255" s="29"/>
      <c r="AJ255" s="29" t="s">
        <v>14</v>
      </c>
      <c r="AK255" s="29"/>
      <c r="AL255" s="29" t="s">
        <v>14</v>
      </c>
      <c r="AM255" s="29"/>
      <c r="AN255" s="29" t="s">
        <v>14</v>
      </c>
      <c r="AO255" s="29"/>
      <c r="AP255" s="29" t="s">
        <v>14</v>
      </c>
      <c r="AQ255" s="29"/>
      <c r="AR255" s="29" t="s">
        <v>14</v>
      </c>
      <c r="AS255" s="29"/>
      <c r="AT255" s="29" t="s">
        <v>14</v>
      </c>
      <c r="AU255" s="29"/>
      <c r="AV255" s="29" t="s">
        <v>14</v>
      </c>
      <c r="AW255" s="29"/>
      <c r="AX255" s="29" t="s">
        <v>15</v>
      </c>
      <c r="AY255" s="29"/>
      <c r="AZ255" s="29" t="s">
        <v>14</v>
      </c>
      <c r="BA255" s="29"/>
      <c r="BB255" s="29" t="s">
        <v>14</v>
      </c>
      <c r="BC255" s="29"/>
      <c r="BD255" s="29" t="s">
        <v>14</v>
      </c>
      <c r="BE255" s="67"/>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16"/>
      <c r="EQ255" s="16"/>
      <c r="ER255" s="16"/>
      <c r="ES255" s="16"/>
      <c r="ET255" s="16"/>
      <c r="EU255" s="16"/>
      <c r="EV255" s="16"/>
      <c r="EW255" s="16"/>
      <c r="EX255" s="16"/>
      <c r="EY255" s="16"/>
      <c r="EZ255" s="16"/>
      <c r="FA255" s="16"/>
      <c r="FB255" s="16"/>
      <c r="FC255" s="16"/>
      <c r="FD255" s="16"/>
      <c r="FE255" s="16"/>
      <c r="FF255" s="16"/>
      <c r="FG255" s="16"/>
      <c r="FH255" s="16"/>
      <c r="FI255" s="16"/>
      <c r="FJ255" s="16"/>
      <c r="FK255" s="16"/>
      <c r="FL255" s="16"/>
      <c r="FM255" s="16"/>
      <c r="FN255" s="16"/>
      <c r="FO255" s="16"/>
      <c r="FP255" s="16"/>
      <c r="FQ255" s="16"/>
      <c r="FR255" s="16"/>
      <c r="FS255" s="16"/>
      <c r="FT255" s="16"/>
      <c r="FU255" s="16"/>
      <c r="FV255" s="16"/>
      <c r="FW255" s="16"/>
      <c r="FX255" s="16"/>
      <c r="FY255" s="16"/>
      <c r="FZ255" s="16"/>
      <c r="GA255" s="16"/>
      <c r="GB255" s="16"/>
      <c r="GC255" s="16"/>
      <c r="GD255" s="16"/>
      <c r="GE255" s="16"/>
      <c r="GF255" s="16"/>
      <c r="GG255" s="16"/>
      <c r="GH255" s="16"/>
      <c r="GI255" s="16"/>
      <c r="GJ255" s="16"/>
      <c r="GK255" s="16"/>
      <c r="GL255" s="16"/>
      <c r="GM255" s="16"/>
      <c r="GN255" s="16"/>
      <c r="GO255" s="16"/>
      <c r="GP255" s="16"/>
      <c r="GQ255" s="16"/>
      <c r="GR255" s="16"/>
      <c r="GS255" s="16"/>
      <c r="GT255" s="16"/>
      <c r="GU255" s="16"/>
      <c r="GV255" s="16"/>
      <c r="GW255" s="16"/>
      <c r="GX255" s="16"/>
      <c r="GY255" s="16"/>
      <c r="GZ255" s="16"/>
      <c r="HA255" s="16"/>
      <c r="HB255" s="16"/>
      <c r="HC255" s="16"/>
      <c r="HD255" s="16"/>
      <c r="HE255" s="16"/>
      <c r="HF255" s="16"/>
      <c r="HG255" s="16"/>
      <c r="HH255" s="16"/>
      <c r="HI255" s="16"/>
      <c r="HJ255" s="16"/>
      <c r="HK255" s="16"/>
      <c r="HL255" s="16"/>
      <c r="HM255" s="16"/>
      <c r="HN255" s="16"/>
      <c r="HO255" s="16"/>
      <c r="HP255" s="16"/>
      <c r="HQ255" s="16"/>
      <c r="HR255" s="16"/>
      <c r="HS255" s="16"/>
      <c r="HT255" s="16"/>
      <c r="HU255" s="16"/>
      <c r="HV255" s="16"/>
      <c r="HW255" s="16"/>
      <c r="HX255" s="16"/>
      <c r="HY255" s="16"/>
      <c r="HZ255" s="16"/>
      <c r="IA255" s="16"/>
      <c r="IB255" s="16"/>
      <c r="IC255" s="16"/>
    </row>
    <row r="256" spans="1:237" s="4" customFormat="1">
      <c r="A256" s="16"/>
      <c r="B256" s="90"/>
      <c r="C256" s="92">
        <v>2022</v>
      </c>
      <c r="D256" s="29" t="s">
        <v>14</v>
      </c>
      <c r="E256" s="29"/>
      <c r="F256" s="29" t="s">
        <v>14</v>
      </c>
      <c r="G256" s="29"/>
      <c r="H256" s="29" t="s">
        <v>14</v>
      </c>
      <c r="I256" s="29"/>
      <c r="J256" s="29" t="s">
        <v>14</v>
      </c>
      <c r="K256" s="29"/>
      <c r="L256" s="29" t="s">
        <v>14</v>
      </c>
      <c r="M256" s="29"/>
      <c r="N256" s="29" t="s">
        <v>15</v>
      </c>
      <c r="O256" s="29"/>
      <c r="P256" s="29" t="s">
        <v>14</v>
      </c>
      <c r="Q256" s="29"/>
      <c r="R256" s="29" t="s">
        <v>14</v>
      </c>
      <c r="S256" s="29"/>
      <c r="T256" s="29" t="s">
        <v>14</v>
      </c>
      <c r="U256" s="29"/>
      <c r="V256" s="29" t="s">
        <v>14</v>
      </c>
      <c r="W256" s="29"/>
      <c r="X256" s="29" t="s">
        <v>14</v>
      </c>
      <c r="Y256" s="29"/>
      <c r="Z256" s="29" t="s">
        <v>14</v>
      </c>
      <c r="AA256" s="29"/>
      <c r="AB256" s="29" t="s">
        <v>14</v>
      </c>
      <c r="AC256" s="29"/>
      <c r="AD256" s="29" t="s">
        <v>14</v>
      </c>
      <c r="AE256" s="29"/>
      <c r="AF256" s="29" t="s">
        <v>14</v>
      </c>
      <c r="AG256" s="29"/>
      <c r="AH256" s="29" t="s">
        <v>14</v>
      </c>
      <c r="AI256" s="29"/>
      <c r="AJ256" s="29" t="s">
        <v>14</v>
      </c>
      <c r="AK256" s="29"/>
      <c r="AL256" s="29" t="s">
        <v>14</v>
      </c>
      <c r="AM256" s="29"/>
      <c r="AN256" s="29" t="s">
        <v>14</v>
      </c>
      <c r="AO256" s="29"/>
      <c r="AP256" s="29" t="s">
        <v>14</v>
      </c>
      <c r="AQ256" s="29"/>
      <c r="AR256" s="29" t="s">
        <v>14</v>
      </c>
      <c r="AS256" s="29"/>
      <c r="AT256" s="29" t="s">
        <v>14</v>
      </c>
      <c r="AU256" s="29"/>
      <c r="AV256" s="29" t="s">
        <v>14</v>
      </c>
      <c r="AW256" s="29"/>
      <c r="AX256" s="29" t="s">
        <v>14</v>
      </c>
      <c r="AY256" s="29"/>
      <c r="AZ256" s="29" t="s">
        <v>14</v>
      </c>
      <c r="BA256" s="29"/>
      <c r="BB256" s="29" t="s">
        <v>15</v>
      </c>
      <c r="BC256" s="29"/>
      <c r="BD256" s="29" t="s">
        <v>14</v>
      </c>
      <c r="BE256" s="67"/>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16"/>
      <c r="EQ256" s="16"/>
      <c r="ER256" s="16"/>
      <c r="ES256" s="16"/>
      <c r="ET256" s="16"/>
      <c r="EU256" s="16"/>
      <c r="EV256" s="16"/>
      <c r="EW256" s="16"/>
      <c r="EX256" s="16"/>
      <c r="EY256" s="16"/>
      <c r="EZ256" s="16"/>
      <c r="FA256" s="16"/>
      <c r="FB256" s="16"/>
      <c r="FC256" s="16"/>
      <c r="FD256" s="16"/>
      <c r="FE256" s="16"/>
      <c r="FF256" s="16"/>
      <c r="FG256" s="16"/>
      <c r="FH256" s="16"/>
      <c r="FI256" s="16"/>
      <c r="FJ256" s="16"/>
      <c r="FK256" s="16"/>
      <c r="FL256" s="16"/>
      <c r="FM256" s="16"/>
      <c r="FN256" s="16"/>
      <c r="FO256" s="16"/>
      <c r="FP256" s="16"/>
      <c r="FQ256" s="16"/>
      <c r="FR256" s="16"/>
      <c r="FS256" s="16"/>
      <c r="FT256" s="16"/>
      <c r="FU256" s="16"/>
      <c r="FV256" s="16"/>
      <c r="FW256" s="16"/>
      <c r="FX256" s="16"/>
      <c r="FY256" s="16"/>
      <c r="FZ256" s="16"/>
      <c r="GA256" s="16"/>
      <c r="GB256" s="16"/>
      <c r="GC256" s="16"/>
      <c r="GD256" s="16"/>
      <c r="GE256" s="16"/>
      <c r="GF256" s="16"/>
      <c r="GG256" s="16"/>
      <c r="GH256" s="16"/>
      <c r="GI256" s="16"/>
      <c r="GJ256" s="16"/>
      <c r="GK256" s="16"/>
      <c r="GL256" s="16"/>
      <c r="GM256" s="16"/>
      <c r="GN256" s="16"/>
      <c r="GO256" s="16"/>
      <c r="GP256" s="16"/>
      <c r="GQ256" s="16"/>
      <c r="GR256" s="16"/>
      <c r="GS256" s="16"/>
      <c r="GT256" s="16"/>
      <c r="GU256" s="16"/>
      <c r="GV256" s="16"/>
      <c r="GW256" s="16"/>
      <c r="GX256" s="16"/>
      <c r="GY256" s="16"/>
      <c r="GZ256" s="16"/>
      <c r="HA256" s="16"/>
      <c r="HB256" s="16"/>
      <c r="HC256" s="16"/>
      <c r="HD256" s="16"/>
      <c r="HE256" s="16"/>
      <c r="HF256" s="16"/>
      <c r="HG256" s="16"/>
      <c r="HH256" s="16"/>
      <c r="HI256" s="16"/>
      <c r="HJ256" s="16"/>
      <c r="HK256" s="16"/>
      <c r="HL256" s="16"/>
      <c r="HM256" s="16"/>
      <c r="HN256" s="16"/>
      <c r="HO256" s="16"/>
      <c r="HP256" s="16"/>
      <c r="HQ256" s="16"/>
      <c r="HR256" s="16"/>
      <c r="HS256" s="16"/>
      <c r="HT256" s="16"/>
      <c r="HU256" s="16"/>
      <c r="HV256" s="16"/>
      <c r="HW256" s="16"/>
      <c r="HX256" s="16"/>
      <c r="HY256" s="16"/>
      <c r="HZ256" s="16"/>
      <c r="IA256" s="16"/>
      <c r="IB256" s="16"/>
      <c r="IC256" s="16"/>
    </row>
    <row r="257" spans="1:237" customFormat="1">
      <c r="A257" s="14"/>
      <c r="B257" s="90" t="s">
        <v>73</v>
      </c>
      <c r="C257" s="91">
        <v>2019</v>
      </c>
      <c r="D257" s="29" t="s">
        <v>14</v>
      </c>
      <c r="E257" s="45"/>
      <c r="F257" s="29" t="s">
        <v>14</v>
      </c>
      <c r="G257" s="45"/>
      <c r="H257" s="29" t="s">
        <v>14</v>
      </c>
      <c r="I257" s="45"/>
      <c r="J257" s="29" t="s">
        <v>14</v>
      </c>
      <c r="K257" s="45"/>
      <c r="L257" s="29" t="s">
        <v>15</v>
      </c>
      <c r="M257" s="29"/>
      <c r="N257" s="29" t="s">
        <v>14</v>
      </c>
      <c r="O257" s="45"/>
      <c r="P257" s="29" t="s">
        <v>14</v>
      </c>
      <c r="Q257" s="45"/>
      <c r="R257" s="29" t="s">
        <v>14</v>
      </c>
      <c r="S257" s="45"/>
      <c r="T257" s="29" t="s">
        <v>14</v>
      </c>
      <c r="U257" s="45"/>
      <c r="V257" s="29" t="s">
        <v>14</v>
      </c>
      <c r="W257" s="45"/>
      <c r="X257" s="29">
        <v>11</v>
      </c>
      <c r="Y257" s="45"/>
      <c r="Z257" s="29" t="s">
        <v>15</v>
      </c>
      <c r="AA257" s="45"/>
      <c r="AB257" s="29" t="s">
        <v>14</v>
      </c>
      <c r="AC257" s="45"/>
      <c r="AD257" s="29" t="s">
        <v>14</v>
      </c>
      <c r="AE257" s="45"/>
      <c r="AF257" s="29" t="s">
        <v>14</v>
      </c>
      <c r="AG257" s="29"/>
      <c r="AH257" s="29" t="s">
        <v>14</v>
      </c>
      <c r="AI257" s="45"/>
      <c r="AJ257" s="29" t="s">
        <v>14</v>
      </c>
      <c r="AK257" s="45"/>
      <c r="AL257" s="29" t="s">
        <v>14</v>
      </c>
      <c r="AM257" s="45"/>
      <c r="AN257" s="29">
        <v>1</v>
      </c>
      <c r="AO257" s="45"/>
      <c r="AP257" s="29" t="s">
        <v>14</v>
      </c>
      <c r="AQ257" s="29"/>
      <c r="AR257" s="29" t="s">
        <v>14</v>
      </c>
      <c r="AS257" s="45"/>
      <c r="AT257" s="29" t="s">
        <v>14</v>
      </c>
      <c r="AU257" s="45"/>
      <c r="AV257" s="29" t="s">
        <v>14</v>
      </c>
      <c r="AW257" s="45"/>
      <c r="AX257" s="29" t="s">
        <v>14</v>
      </c>
      <c r="AY257" s="45"/>
      <c r="AZ257" s="29">
        <v>4</v>
      </c>
      <c r="BA257" s="45"/>
      <c r="BB257" s="29" t="s">
        <v>14</v>
      </c>
      <c r="BC257" s="45"/>
      <c r="BD257" s="29" t="s">
        <v>14</v>
      </c>
      <c r="BE257" s="67"/>
      <c r="BF257" s="16"/>
      <c r="BG257" s="16"/>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c r="DU257" s="14"/>
      <c r="DV257" s="14"/>
      <c r="DW257" s="14"/>
      <c r="DX257" s="14"/>
      <c r="DY257" s="14"/>
      <c r="DZ257" s="14"/>
      <c r="EA257" s="14"/>
      <c r="EB257" s="14"/>
      <c r="EC257" s="14"/>
      <c r="ED257" s="14"/>
      <c r="EE257" s="14"/>
      <c r="EF257" s="14"/>
      <c r="EG257" s="14"/>
      <c r="EH257" s="14"/>
      <c r="EI257" s="14"/>
      <c r="EJ257" s="14"/>
      <c r="EK257" s="14"/>
      <c r="EL257" s="14"/>
      <c r="EM257" s="14"/>
      <c r="EN257" s="14"/>
      <c r="EO257" s="14"/>
      <c r="EP257" s="14"/>
      <c r="EQ257" s="14"/>
      <c r="ER257" s="14"/>
      <c r="ES257" s="14"/>
      <c r="ET257" s="14"/>
      <c r="EU257" s="14"/>
      <c r="EV257" s="14"/>
      <c r="EW257" s="14"/>
      <c r="EX257" s="14"/>
      <c r="EY257" s="14"/>
      <c r="EZ257" s="14"/>
      <c r="FA257" s="14"/>
      <c r="FB257" s="14"/>
      <c r="FC257" s="14"/>
      <c r="FD257" s="14"/>
      <c r="FE257" s="14"/>
      <c r="FF257" s="14"/>
      <c r="FG257" s="14"/>
      <c r="FH257" s="14"/>
      <c r="FI257" s="14"/>
      <c r="FJ257" s="14"/>
      <c r="FK257" s="14"/>
      <c r="FL257" s="14"/>
      <c r="FM257" s="14"/>
      <c r="FN257" s="14"/>
      <c r="FO257" s="14"/>
      <c r="FP257" s="14"/>
      <c r="FQ257" s="14"/>
      <c r="FR257" s="14"/>
      <c r="FS257" s="14"/>
      <c r="FT257" s="14"/>
      <c r="FU257" s="14"/>
      <c r="FV257" s="14"/>
      <c r="FW257" s="14"/>
      <c r="FX257" s="14"/>
      <c r="FY257" s="14"/>
      <c r="FZ257" s="14"/>
      <c r="GA257" s="14"/>
      <c r="GB257" s="14"/>
      <c r="GC257" s="14"/>
      <c r="GD257" s="14"/>
      <c r="GE257" s="14"/>
      <c r="GF257" s="14"/>
      <c r="GG257" s="14"/>
      <c r="GH257" s="14"/>
      <c r="GI257" s="14"/>
      <c r="GJ257" s="14"/>
      <c r="GK257" s="14"/>
      <c r="GL257" s="14"/>
      <c r="GM257" s="14"/>
      <c r="GN257" s="14"/>
      <c r="GO257" s="14"/>
      <c r="GP257" s="14"/>
      <c r="GQ257" s="14"/>
      <c r="GR257" s="14"/>
      <c r="GS257" s="14"/>
      <c r="GT257" s="14"/>
      <c r="GU257" s="14"/>
      <c r="GV257" s="14"/>
      <c r="GW257" s="14"/>
      <c r="GX257" s="14"/>
      <c r="GY257" s="14"/>
      <c r="GZ257" s="14"/>
      <c r="HA257" s="14"/>
      <c r="HB257" s="14"/>
      <c r="HC257" s="14"/>
      <c r="HD257" s="14"/>
      <c r="HE257" s="14"/>
      <c r="HF257" s="14"/>
      <c r="HG257" s="14"/>
      <c r="HH257" s="14"/>
      <c r="HI257" s="14"/>
      <c r="HJ257" s="14"/>
      <c r="HK257" s="14"/>
      <c r="HL257" s="14"/>
      <c r="HM257" s="14"/>
      <c r="HN257" s="14"/>
      <c r="HO257" s="14"/>
      <c r="HP257" s="14"/>
      <c r="HQ257" s="14"/>
      <c r="HR257" s="14"/>
      <c r="HS257" s="14"/>
      <c r="HT257" s="14"/>
      <c r="HU257" s="14"/>
      <c r="HV257" s="14"/>
      <c r="HW257" s="14"/>
      <c r="HX257" s="14"/>
      <c r="HY257" s="14"/>
      <c r="HZ257" s="14"/>
      <c r="IA257" s="14"/>
      <c r="IB257" s="14"/>
      <c r="IC257" s="14"/>
    </row>
    <row r="258" spans="1:237" customFormat="1">
      <c r="A258" s="14"/>
      <c r="B258" s="90"/>
      <c r="C258" s="91">
        <v>2020</v>
      </c>
      <c r="D258" s="29" t="s">
        <v>14</v>
      </c>
      <c r="E258" s="45"/>
      <c r="F258" s="29" t="s">
        <v>14</v>
      </c>
      <c r="G258" s="45"/>
      <c r="H258" s="29" t="s">
        <v>14</v>
      </c>
      <c r="I258" s="45"/>
      <c r="J258" s="29" t="s">
        <v>14</v>
      </c>
      <c r="K258" s="45"/>
      <c r="L258" s="29" t="s">
        <v>14</v>
      </c>
      <c r="M258" s="29"/>
      <c r="N258" s="29" t="s">
        <v>14</v>
      </c>
      <c r="O258" s="45"/>
      <c r="P258" s="29" t="s">
        <v>14</v>
      </c>
      <c r="Q258" s="45"/>
      <c r="R258" s="29" t="s">
        <v>14</v>
      </c>
      <c r="S258" s="45"/>
      <c r="T258" s="29" t="s">
        <v>14</v>
      </c>
      <c r="U258" s="45"/>
      <c r="V258" s="29" t="s">
        <v>14</v>
      </c>
      <c r="W258" s="45"/>
      <c r="X258" s="29">
        <v>1106</v>
      </c>
      <c r="Y258" s="45"/>
      <c r="Z258" s="29" t="s">
        <v>14</v>
      </c>
      <c r="AA258" s="45"/>
      <c r="AB258" s="29" t="s">
        <v>14</v>
      </c>
      <c r="AC258" s="45"/>
      <c r="AD258" s="29">
        <v>1</v>
      </c>
      <c r="AE258" s="45"/>
      <c r="AF258" s="29" t="s">
        <v>14</v>
      </c>
      <c r="AG258" s="29"/>
      <c r="AH258" s="29" t="s">
        <v>14</v>
      </c>
      <c r="AI258" s="45"/>
      <c r="AJ258" s="29" t="s">
        <v>14</v>
      </c>
      <c r="AK258" s="45"/>
      <c r="AL258" s="29" t="s">
        <v>14</v>
      </c>
      <c r="AM258" s="45"/>
      <c r="AN258" s="29">
        <v>1</v>
      </c>
      <c r="AO258" s="45"/>
      <c r="AP258" s="29" t="s">
        <v>14</v>
      </c>
      <c r="AQ258" s="29"/>
      <c r="AR258" s="29" t="s">
        <v>14</v>
      </c>
      <c r="AS258" s="45"/>
      <c r="AT258" s="29">
        <v>5</v>
      </c>
      <c r="AU258" s="45"/>
      <c r="AV258" s="29" t="s">
        <v>14</v>
      </c>
      <c r="AW258" s="45"/>
      <c r="AX258" s="29" t="s">
        <v>14</v>
      </c>
      <c r="AY258" s="45"/>
      <c r="AZ258" s="29" t="s">
        <v>14</v>
      </c>
      <c r="BA258" s="45"/>
      <c r="BB258" s="29" t="s">
        <v>14</v>
      </c>
      <c r="BC258" s="45"/>
      <c r="BD258" s="29" t="s">
        <v>14</v>
      </c>
      <c r="BE258" s="67"/>
      <c r="BF258" s="16"/>
      <c r="BG258" s="16"/>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14"/>
      <c r="DP258" s="14"/>
      <c r="DQ258" s="14"/>
      <c r="DR258" s="14"/>
      <c r="DS258" s="14"/>
      <c r="DT258" s="14"/>
      <c r="DU258" s="14"/>
      <c r="DV258" s="14"/>
      <c r="DW258" s="14"/>
      <c r="DX258" s="14"/>
      <c r="DY258" s="14"/>
      <c r="DZ258" s="14"/>
      <c r="EA258" s="14"/>
      <c r="EB258" s="14"/>
      <c r="EC258" s="14"/>
      <c r="ED258" s="14"/>
      <c r="EE258" s="14"/>
      <c r="EF258" s="14"/>
      <c r="EG258" s="14"/>
      <c r="EH258" s="14"/>
      <c r="EI258" s="14"/>
      <c r="EJ258" s="14"/>
      <c r="EK258" s="14"/>
      <c r="EL258" s="14"/>
      <c r="EM258" s="14"/>
      <c r="EN258" s="14"/>
      <c r="EO258" s="14"/>
      <c r="EP258" s="14"/>
      <c r="EQ258" s="14"/>
      <c r="ER258" s="14"/>
      <c r="ES258" s="14"/>
      <c r="ET258" s="14"/>
      <c r="EU258" s="14"/>
      <c r="EV258" s="14"/>
      <c r="EW258" s="14"/>
      <c r="EX258" s="14"/>
      <c r="EY258" s="14"/>
      <c r="EZ258" s="14"/>
      <c r="FA258" s="14"/>
      <c r="FB258" s="14"/>
      <c r="FC258" s="14"/>
      <c r="FD258" s="14"/>
      <c r="FE258" s="14"/>
      <c r="FF258" s="14"/>
      <c r="FG258" s="14"/>
      <c r="FH258" s="14"/>
      <c r="FI258" s="14"/>
      <c r="FJ258" s="14"/>
      <c r="FK258" s="14"/>
      <c r="FL258" s="14"/>
      <c r="FM258" s="14"/>
      <c r="FN258" s="14"/>
      <c r="FO258" s="14"/>
      <c r="FP258" s="14"/>
      <c r="FQ258" s="14"/>
      <c r="FR258" s="14"/>
      <c r="FS258" s="14"/>
      <c r="FT258" s="14"/>
      <c r="FU258" s="14"/>
      <c r="FV258" s="14"/>
      <c r="FW258" s="14"/>
      <c r="FX258" s="14"/>
      <c r="FY258" s="14"/>
      <c r="FZ258" s="14"/>
      <c r="GA258" s="14"/>
      <c r="GB258" s="14"/>
      <c r="GC258" s="14"/>
      <c r="GD258" s="14"/>
      <c r="GE258" s="14"/>
      <c r="GF258" s="14"/>
      <c r="GG258" s="14"/>
      <c r="GH258" s="14"/>
      <c r="GI258" s="14"/>
      <c r="GJ258" s="14"/>
      <c r="GK258" s="14"/>
      <c r="GL258" s="14"/>
      <c r="GM258" s="14"/>
      <c r="GN258" s="14"/>
      <c r="GO258" s="14"/>
      <c r="GP258" s="14"/>
      <c r="GQ258" s="14"/>
      <c r="GR258" s="14"/>
      <c r="GS258" s="14"/>
      <c r="GT258" s="14"/>
      <c r="GU258" s="14"/>
      <c r="GV258" s="14"/>
      <c r="GW258" s="14"/>
      <c r="GX258" s="14"/>
      <c r="GY258" s="14"/>
      <c r="GZ258" s="14"/>
      <c r="HA258" s="14"/>
      <c r="HB258" s="14"/>
      <c r="HC258" s="14"/>
      <c r="HD258" s="14"/>
      <c r="HE258" s="14"/>
      <c r="HF258" s="14"/>
      <c r="HG258" s="14"/>
      <c r="HH258" s="14"/>
      <c r="HI258" s="14"/>
      <c r="HJ258" s="14"/>
      <c r="HK258" s="14"/>
      <c r="HL258" s="14"/>
      <c r="HM258" s="14"/>
      <c r="HN258" s="14"/>
      <c r="HO258" s="14"/>
      <c r="HP258" s="14"/>
      <c r="HQ258" s="14"/>
      <c r="HR258" s="14"/>
      <c r="HS258" s="14"/>
      <c r="HT258" s="14"/>
      <c r="HU258" s="14"/>
      <c r="HV258" s="14"/>
      <c r="HW258" s="14"/>
      <c r="HX258" s="14"/>
      <c r="HY258" s="14"/>
      <c r="HZ258" s="14"/>
      <c r="IA258" s="14"/>
      <c r="IB258" s="14"/>
      <c r="IC258" s="14"/>
    </row>
    <row r="259" spans="1:237" s="5" customFormat="1">
      <c r="A259" s="16"/>
      <c r="B259" s="90"/>
      <c r="C259" s="91">
        <v>2021</v>
      </c>
      <c r="D259" s="29" t="s">
        <v>14</v>
      </c>
      <c r="E259" s="29"/>
      <c r="F259" s="29" t="s">
        <v>14</v>
      </c>
      <c r="G259" s="29"/>
      <c r="H259" s="29" t="s">
        <v>14</v>
      </c>
      <c r="I259" s="29"/>
      <c r="J259" s="29" t="s">
        <v>14</v>
      </c>
      <c r="K259" s="29"/>
      <c r="L259" s="29" t="s">
        <v>14</v>
      </c>
      <c r="M259" s="29"/>
      <c r="N259" s="29" t="s">
        <v>14</v>
      </c>
      <c r="O259" s="29"/>
      <c r="P259" s="29" t="s">
        <v>14</v>
      </c>
      <c r="Q259" s="29"/>
      <c r="R259" s="29" t="s">
        <v>14</v>
      </c>
      <c r="S259" s="29"/>
      <c r="T259" s="29" t="s">
        <v>14</v>
      </c>
      <c r="U259" s="29"/>
      <c r="V259" s="29" t="s">
        <v>14</v>
      </c>
      <c r="W259" s="29"/>
      <c r="X259" s="29">
        <v>1</v>
      </c>
      <c r="Y259" s="29"/>
      <c r="Z259" s="29" t="s">
        <v>14</v>
      </c>
      <c r="AA259" s="29"/>
      <c r="AB259" s="29" t="s">
        <v>14</v>
      </c>
      <c r="AC259" s="29"/>
      <c r="AD259" s="29" t="s">
        <v>14</v>
      </c>
      <c r="AE259" s="29"/>
      <c r="AF259" s="29" t="s">
        <v>14</v>
      </c>
      <c r="AG259" s="29"/>
      <c r="AH259" s="29" t="s">
        <v>14</v>
      </c>
      <c r="AI259" s="29"/>
      <c r="AJ259" s="29" t="s">
        <v>14</v>
      </c>
      <c r="AK259" s="29"/>
      <c r="AL259" s="29" t="s">
        <v>14</v>
      </c>
      <c r="AM259" s="29"/>
      <c r="AN259" s="29" t="s">
        <v>14</v>
      </c>
      <c r="AO259" s="29"/>
      <c r="AP259" s="29" t="s">
        <v>14</v>
      </c>
      <c r="AQ259" s="29"/>
      <c r="AR259" s="29" t="s">
        <v>14</v>
      </c>
      <c r="AS259" s="29"/>
      <c r="AT259" s="29" t="s">
        <v>14</v>
      </c>
      <c r="AU259" s="29"/>
      <c r="AV259" s="29" t="s">
        <v>14</v>
      </c>
      <c r="AW259" s="29"/>
      <c r="AX259" s="29" t="s">
        <v>14</v>
      </c>
      <c r="AY259" s="29"/>
      <c r="AZ259" s="29" t="s">
        <v>14</v>
      </c>
      <c r="BA259" s="29"/>
      <c r="BB259" s="29" t="s">
        <v>14</v>
      </c>
      <c r="BC259" s="29"/>
      <c r="BD259" s="29" t="s">
        <v>14</v>
      </c>
      <c r="BE259" s="67"/>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c r="EK259" s="16"/>
      <c r="EL259" s="16"/>
      <c r="EM259" s="16"/>
      <c r="EN259" s="16"/>
      <c r="EO259" s="16"/>
      <c r="EP259" s="16"/>
      <c r="EQ259" s="16"/>
      <c r="ER259" s="16"/>
      <c r="ES259" s="16"/>
      <c r="ET259" s="16"/>
      <c r="EU259" s="16"/>
      <c r="EV259" s="16"/>
      <c r="EW259" s="16"/>
      <c r="EX259" s="16"/>
      <c r="EY259" s="16"/>
      <c r="EZ259" s="16"/>
      <c r="FA259" s="16"/>
      <c r="FB259" s="16"/>
      <c r="FC259" s="16"/>
      <c r="FD259" s="16"/>
      <c r="FE259" s="16"/>
      <c r="FF259" s="16"/>
      <c r="FG259" s="16"/>
      <c r="FH259" s="16"/>
      <c r="FI259" s="16"/>
      <c r="FJ259" s="16"/>
      <c r="FK259" s="16"/>
      <c r="FL259" s="16"/>
      <c r="FM259" s="16"/>
      <c r="FN259" s="16"/>
      <c r="FO259" s="16"/>
      <c r="FP259" s="16"/>
      <c r="FQ259" s="16"/>
      <c r="FR259" s="16"/>
      <c r="FS259" s="16"/>
      <c r="FT259" s="16"/>
      <c r="FU259" s="16"/>
      <c r="FV259" s="16"/>
      <c r="FW259" s="16"/>
      <c r="FX259" s="16"/>
      <c r="FY259" s="16"/>
      <c r="FZ259" s="16"/>
      <c r="GA259" s="16"/>
      <c r="GB259" s="16"/>
      <c r="GC259" s="16"/>
      <c r="GD259" s="16"/>
      <c r="GE259" s="16"/>
      <c r="GF259" s="16"/>
      <c r="GG259" s="16"/>
      <c r="GH259" s="16"/>
      <c r="GI259" s="16"/>
      <c r="GJ259" s="16"/>
      <c r="GK259" s="16"/>
      <c r="GL259" s="16"/>
      <c r="GM259" s="16"/>
      <c r="GN259" s="16"/>
      <c r="GO259" s="16"/>
      <c r="GP259" s="16"/>
      <c r="GQ259" s="16"/>
      <c r="GR259" s="16"/>
      <c r="GS259" s="16"/>
      <c r="GT259" s="16"/>
      <c r="GU259" s="16"/>
      <c r="GV259" s="16"/>
      <c r="GW259" s="16"/>
      <c r="GX259" s="16"/>
      <c r="GY259" s="16"/>
      <c r="GZ259" s="16"/>
      <c r="HA259" s="16"/>
      <c r="HB259" s="16"/>
      <c r="HC259" s="16"/>
      <c r="HD259" s="16"/>
      <c r="HE259" s="16"/>
      <c r="HF259" s="16"/>
      <c r="HG259" s="16"/>
      <c r="HH259" s="16"/>
      <c r="HI259" s="16"/>
      <c r="HJ259" s="16"/>
      <c r="HK259" s="16"/>
      <c r="HL259" s="16"/>
      <c r="HM259" s="16"/>
      <c r="HN259" s="16"/>
      <c r="HO259" s="16"/>
      <c r="HP259" s="16"/>
      <c r="HQ259" s="16"/>
      <c r="HR259" s="16"/>
      <c r="HS259" s="16"/>
      <c r="HT259" s="16"/>
      <c r="HU259" s="16"/>
      <c r="HV259" s="16"/>
      <c r="HW259" s="16"/>
      <c r="HX259" s="16"/>
      <c r="HY259" s="16"/>
      <c r="HZ259" s="16"/>
      <c r="IA259" s="16"/>
      <c r="IB259" s="16"/>
      <c r="IC259" s="16"/>
    </row>
    <row r="260" spans="1:237" customFormat="1">
      <c r="A260" s="14"/>
      <c r="B260" s="90" t="s">
        <v>74</v>
      </c>
      <c r="C260" s="91">
        <v>2018</v>
      </c>
      <c r="D260" s="29">
        <v>46</v>
      </c>
      <c r="E260" s="45"/>
      <c r="F260" s="29" t="s">
        <v>14</v>
      </c>
      <c r="G260" s="45"/>
      <c r="H260" s="29" t="s">
        <v>14</v>
      </c>
      <c r="I260" s="45"/>
      <c r="J260" s="29" t="s">
        <v>14</v>
      </c>
      <c r="K260" s="45"/>
      <c r="L260" s="29">
        <v>5</v>
      </c>
      <c r="M260" s="29"/>
      <c r="N260" s="29" t="s">
        <v>14</v>
      </c>
      <c r="O260" s="45"/>
      <c r="P260" s="29" t="s">
        <v>14</v>
      </c>
      <c r="Q260" s="45"/>
      <c r="R260" s="29" t="s">
        <v>14</v>
      </c>
      <c r="S260" s="45"/>
      <c r="T260" s="29" t="s">
        <v>14</v>
      </c>
      <c r="U260" s="45"/>
      <c r="V260" s="29" t="s">
        <v>14</v>
      </c>
      <c r="W260" s="45"/>
      <c r="X260" s="29" t="s">
        <v>14</v>
      </c>
      <c r="Y260" s="45"/>
      <c r="Z260" s="29" t="s">
        <v>14</v>
      </c>
      <c r="AA260" s="45"/>
      <c r="AB260" s="29" t="s">
        <v>14</v>
      </c>
      <c r="AC260" s="45"/>
      <c r="AD260" s="29" t="s">
        <v>14</v>
      </c>
      <c r="AE260" s="45"/>
      <c r="AF260" s="29" t="s">
        <v>14</v>
      </c>
      <c r="AG260" s="29"/>
      <c r="AH260" s="29" t="s">
        <v>14</v>
      </c>
      <c r="AI260" s="45"/>
      <c r="AJ260" s="29" t="s">
        <v>14</v>
      </c>
      <c r="AK260" s="45"/>
      <c r="AL260" s="29" t="s">
        <v>14</v>
      </c>
      <c r="AM260" s="45"/>
      <c r="AN260" s="29" t="s">
        <v>14</v>
      </c>
      <c r="AO260" s="45"/>
      <c r="AP260" s="29">
        <v>150</v>
      </c>
      <c r="AQ260" s="29"/>
      <c r="AR260" s="29" t="s">
        <v>14</v>
      </c>
      <c r="AS260" s="45"/>
      <c r="AT260" s="29" t="s">
        <v>15</v>
      </c>
      <c r="AU260" s="45"/>
      <c r="AV260" s="29" t="s">
        <v>14</v>
      </c>
      <c r="AW260" s="45"/>
      <c r="AX260" s="29" t="s">
        <v>14</v>
      </c>
      <c r="AY260" s="45"/>
      <c r="AZ260" s="29">
        <v>63</v>
      </c>
      <c r="BA260" s="45"/>
      <c r="BB260" s="29">
        <v>2</v>
      </c>
      <c r="BC260" s="45"/>
      <c r="BD260" s="29" t="s">
        <v>14</v>
      </c>
      <c r="BE260" s="67"/>
      <c r="BF260" s="16"/>
      <c r="BG260" s="16"/>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c r="DU260" s="14"/>
      <c r="DV260" s="14"/>
      <c r="DW260" s="14"/>
      <c r="DX260" s="14"/>
      <c r="DY260" s="14"/>
      <c r="DZ260" s="14"/>
      <c r="EA260" s="14"/>
      <c r="EB260" s="14"/>
      <c r="EC260" s="14"/>
      <c r="ED260" s="14"/>
      <c r="EE260" s="14"/>
      <c r="EF260" s="14"/>
      <c r="EG260" s="14"/>
      <c r="EH260" s="14"/>
      <c r="EI260" s="14"/>
      <c r="EJ260" s="14"/>
      <c r="EK260" s="14"/>
      <c r="EL260" s="14"/>
      <c r="EM260" s="14"/>
      <c r="EN260" s="14"/>
      <c r="EO260" s="14"/>
      <c r="EP260" s="14"/>
      <c r="EQ260" s="14"/>
      <c r="ER260" s="14"/>
      <c r="ES260" s="14"/>
      <c r="ET260" s="14"/>
      <c r="EU260" s="14"/>
      <c r="EV260" s="14"/>
      <c r="EW260" s="14"/>
      <c r="EX260" s="14"/>
      <c r="EY260" s="14"/>
      <c r="EZ260" s="14"/>
      <c r="FA260" s="14"/>
      <c r="FB260" s="14"/>
      <c r="FC260" s="14"/>
      <c r="FD260" s="14"/>
      <c r="FE260" s="14"/>
      <c r="FF260" s="14"/>
      <c r="FG260" s="14"/>
      <c r="FH260" s="14"/>
      <c r="FI260" s="14"/>
      <c r="FJ260" s="14"/>
      <c r="FK260" s="14"/>
      <c r="FL260" s="14"/>
      <c r="FM260" s="14"/>
      <c r="FN260" s="14"/>
      <c r="FO260" s="14"/>
      <c r="FP260" s="14"/>
      <c r="FQ260" s="14"/>
      <c r="FR260" s="14"/>
      <c r="FS260" s="14"/>
      <c r="FT260" s="14"/>
      <c r="FU260" s="14"/>
      <c r="FV260" s="14"/>
      <c r="FW260" s="14"/>
      <c r="FX260" s="14"/>
      <c r="FY260" s="14"/>
      <c r="FZ260" s="14"/>
      <c r="GA260" s="14"/>
      <c r="GB260" s="14"/>
      <c r="GC260" s="14"/>
      <c r="GD260" s="14"/>
      <c r="GE260" s="14"/>
      <c r="GF260" s="14"/>
      <c r="GG260" s="14"/>
      <c r="GH260" s="14"/>
      <c r="GI260" s="14"/>
      <c r="GJ260" s="14"/>
      <c r="GK260" s="14"/>
      <c r="GL260" s="14"/>
      <c r="GM260" s="14"/>
      <c r="GN260" s="14"/>
      <c r="GO260" s="14"/>
      <c r="GP260" s="14"/>
      <c r="GQ260" s="14"/>
      <c r="GR260" s="14"/>
      <c r="GS260" s="14"/>
      <c r="GT260" s="14"/>
      <c r="GU260" s="14"/>
      <c r="GV260" s="14"/>
      <c r="GW260" s="14"/>
      <c r="GX260" s="14"/>
      <c r="GY260" s="14"/>
      <c r="GZ260" s="14"/>
      <c r="HA260" s="14"/>
      <c r="HB260" s="14"/>
      <c r="HC260" s="14"/>
      <c r="HD260" s="14"/>
      <c r="HE260" s="14"/>
      <c r="HF260" s="14"/>
      <c r="HG260" s="14"/>
      <c r="HH260" s="14"/>
      <c r="HI260" s="14"/>
      <c r="HJ260" s="14"/>
      <c r="HK260" s="14"/>
      <c r="HL260" s="14"/>
      <c r="HM260" s="14"/>
      <c r="HN260" s="14"/>
      <c r="HO260" s="14"/>
      <c r="HP260" s="14"/>
      <c r="HQ260" s="14"/>
      <c r="HR260" s="14"/>
      <c r="HS260" s="14"/>
      <c r="HT260" s="14"/>
      <c r="HU260" s="14"/>
      <c r="HV260" s="14"/>
      <c r="HW260" s="14"/>
      <c r="HX260" s="14"/>
      <c r="HY260" s="14"/>
      <c r="HZ260" s="14"/>
      <c r="IA260" s="14"/>
      <c r="IB260" s="14"/>
      <c r="IC260" s="14"/>
    </row>
    <row r="261" spans="1:237" customFormat="1">
      <c r="A261" s="14"/>
      <c r="B261" s="90"/>
      <c r="C261" s="91">
        <v>2019</v>
      </c>
      <c r="D261" s="29" t="s">
        <v>14</v>
      </c>
      <c r="E261" s="45"/>
      <c r="F261" s="29" t="s">
        <v>14</v>
      </c>
      <c r="G261" s="45"/>
      <c r="H261" s="29" t="s">
        <v>14</v>
      </c>
      <c r="I261" s="45"/>
      <c r="J261" s="29" t="s">
        <v>14</v>
      </c>
      <c r="K261" s="45"/>
      <c r="L261" s="29">
        <v>23</v>
      </c>
      <c r="M261" s="29"/>
      <c r="N261" s="29" t="s">
        <v>14</v>
      </c>
      <c r="O261" s="45"/>
      <c r="P261" s="29" t="s">
        <v>14</v>
      </c>
      <c r="Q261" s="45"/>
      <c r="R261" s="29" t="s">
        <v>14</v>
      </c>
      <c r="S261" s="45"/>
      <c r="T261" s="29" t="s">
        <v>14</v>
      </c>
      <c r="U261" s="45"/>
      <c r="V261" s="29" t="s">
        <v>14</v>
      </c>
      <c r="W261" s="45"/>
      <c r="X261" s="29" t="s">
        <v>14</v>
      </c>
      <c r="Y261" s="45"/>
      <c r="Z261" s="29" t="s">
        <v>14</v>
      </c>
      <c r="AA261" s="45"/>
      <c r="AB261" s="29" t="s">
        <v>14</v>
      </c>
      <c r="AC261" s="45"/>
      <c r="AD261" s="29">
        <v>1101</v>
      </c>
      <c r="AE261" s="45"/>
      <c r="AF261" s="29" t="s">
        <v>14</v>
      </c>
      <c r="AG261" s="29"/>
      <c r="AH261" s="29" t="s">
        <v>14</v>
      </c>
      <c r="AI261" s="45"/>
      <c r="AJ261" s="29" t="s">
        <v>14</v>
      </c>
      <c r="AK261" s="45"/>
      <c r="AL261" s="29" t="s">
        <v>14</v>
      </c>
      <c r="AM261" s="45"/>
      <c r="AN261" s="29" t="s">
        <v>14</v>
      </c>
      <c r="AO261" s="45"/>
      <c r="AP261" s="29" t="s">
        <v>14</v>
      </c>
      <c r="AQ261" s="29"/>
      <c r="AR261" s="29" t="s">
        <v>14</v>
      </c>
      <c r="AS261" s="45"/>
      <c r="AT261" s="29" t="s">
        <v>14</v>
      </c>
      <c r="AU261" s="45"/>
      <c r="AV261" s="29" t="s">
        <v>14</v>
      </c>
      <c r="AW261" s="45"/>
      <c r="AX261" s="29">
        <v>3000</v>
      </c>
      <c r="AY261" s="45"/>
      <c r="AZ261" s="29">
        <v>10</v>
      </c>
      <c r="BA261" s="45"/>
      <c r="BB261" s="29" t="s">
        <v>14</v>
      </c>
      <c r="BC261" s="45"/>
      <c r="BD261" s="29" t="s">
        <v>14</v>
      </c>
      <c r="BE261" s="67"/>
      <c r="BF261" s="16"/>
      <c r="BG261" s="16"/>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c r="DU261" s="14"/>
      <c r="DV261" s="14"/>
      <c r="DW261" s="14"/>
      <c r="DX261" s="14"/>
      <c r="DY261" s="14"/>
      <c r="DZ261" s="14"/>
      <c r="EA261" s="14"/>
      <c r="EB261" s="14"/>
      <c r="EC261" s="14"/>
      <c r="ED261" s="14"/>
      <c r="EE261" s="14"/>
      <c r="EF261" s="14"/>
      <c r="EG261" s="14"/>
      <c r="EH261" s="14"/>
      <c r="EI261" s="14"/>
      <c r="EJ261" s="14"/>
      <c r="EK261" s="14"/>
      <c r="EL261" s="14"/>
      <c r="EM261" s="14"/>
      <c r="EN261" s="14"/>
      <c r="EO261" s="14"/>
      <c r="EP261" s="14"/>
      <c r="EQ261" s="14"/>
      <c r="ER261" s="14"/>
      <c r="ES261" s="14"/>
      <c r="ET261" s="14"/>
      <c r="EU261" s="14"/>
      <c r="EV261" s="14"/>
      <c r="EW261" s="14"/>
      <c r="EX261" s="14"/>
      <c r="EY261" s="14"/>
      <c r="EZ261" s="14"/>
      <c r="FA261" s="14"/>
      <c r="FB261" s="14"/>
      <c r="FC261" s="14"/>
      <c r="FD261" s="14"/>
      <c r="FE261" s="14"/>
      <c r="FF261" s="14"/>
      <c r="FG261" s="14"/>
      <c r="FH261" s="14"/>
      <c r="FI261" s="14"/>
      <c r="FJ261" s="14"/>
      <c r="FK261" s="14"/>
      <c r="FL261" s="14"/>
      <c r="FM261" s="14"/>
      <c r="FN261" s="14"/>
      <c r="FO261" s="14"/>
      <c r="FP261" s="14"/>
      <c r="FQ261" s="14"/>
      <c r="FR261" s="14"/>
      <c r="FS261" s="14"/>
      <c r="FT261" s="14"/>
      <c r="FU261" s="14"/>
      <c r="FV261" s="14"/>
      <c r="FW261" s="14"/>
      <c r="FX261" s="14"/>
      <c r="FY261" s="14"/>
      <c r="FZ261" s="14"/>
      <c r="GA261" s="14"/>
      <c r="GB261" s="14"/>
      <c r="GC261" s="14"/>
      <c r="GD261" s="14"/>
      <c r="GE261" s="14"/>
      <c r="GF261" s="14"/>
      <c r="GG261" s="14"/>
      <c r="GH261" s="14"/>
      <c r="GI261" s="14"/>
      <c r="GJ261" s="14"/>
      <c r="GK261" s="14"/>
      <c r="GL261" s="14"/>
      <c r="GM261" s="14"/>
      <c r="GN261" s="14"/>
      <c r="GO261" s="14"/>
      <c r="GP261" s="14"/>
      <c r="GQ261" s="14"/>
      <c r="GR261" s="14"/>
      <c r="GS261" s="14"/>
      <c r="GT261" s="14"/>
      <c r="GU261" s="14"/>
      <c r="GV261" s="14"/>
      <c r="GW261" s="14"/>
      <c r="GX261" s="14"/>
      <c r="GY261" s="14"/>
      <c r="GZ261" s="14"/>
      <c r="HA261" s="14"/>
      <c r="HB261" s="14"/>
      <c r="HC261" s="14"/>
      <c r="HD261" s="14"/>
      <c r="HE261" s="14"/>
      <c r="HF261" s="14"/>
      <c r="HG261" s="14"/>
      <c r="HH261" s="14"/>
      <c r="HI261" s="14"/>
      <c r="HJ261" s="14"/>
      <c r="HK261" s="14"/>
      <c r="HL261" s="14"/>
      <c r="HM261" s="14"/>
      <c r="HN261" s="14"/>
      <c r="HO261" s="14"/>
      <c r="HP261" s="14"/>
      <c r="HQ261" s="14"/>
      <c r="HR261" s="14"/>
      <c r="HS261" s="14"/>
      <c r="HT261" s="14"/>
      <c r="HU261" s="14"/>
      <c r="HV261" s="14"/>
      <c r="HW261" s="14"/>
      <c r="HX261" s="14"/>
      <c r="HY261" s="14"/>
      <c r="HZ261" s="14"/>
      <c r="IA261" s="14"/>
      <c r="IB261" s="14"/>
      <c r="IC261" s="14"/>
    </row>
    <row r="262" spans="1:237" customFormat="1">
      <c r="A262" s="14"/>
      <c r="B262" s="90"/>
      <c r="C262" s="91">
        <v>2020</v>
      </c>
      <c r="D262" s="29" t="s">
        <v>14</v>
      </c>
      <c r="E262" s="45"/>
      <c r="F262" s="29" t="s">
        <v>15</v>
      </c>
      <c r="G262" s="45"/>
      <c r="H262" s="29" t="s">
        <v>14</v>
      </c>
      <c r="I262" s="45"/>
      <c r="J262" s="29" t="s">
        <v>14</v>
      </c>
      <c r="K262" s="45"/>
      <c r="L262" s="29">
        <v>3</v>
      </c>
      <c r="M262" s="29"/>
      <c r="N262" s="72" t="s">
        <v>14</v>
      </c>
      <c r="O262" s="71"/>
      <c r="P262" s="29" t="s">
        <v>14</v>
      </c>
      <c r="Q262" s="45"/>
      <c r="R262" s="29" t="s">
        <v>14</v>
      </c>
      <c r="S262" s="45"/>
      <c r="T262" s="29" t="s">
        <v>14</v>
      </c>
      <c r="U262" s="45"/>
      <c r="V262" s="29" t="s">
        <v>14</v>
      </c>
      <c r="W262" s="45"/>
      <c r="X262" s="29">
        <v>7591</v>
      </c>
      <c r="Y262" s="45"/>
      <c r="Z262" s="29" t="s">
        <v>14</v>
      </c>
      <c r="AA262" s="45"/>
      <c r="AB262" s="29" t="s">
        <v>14</v>
      </c>
      <c r="AC262" s="45"/>
      <c r="AD262" s="29" t="s">
        <v>14</v>
      </c>
      <c r="AE262" s="45"/>
      <c r="AF262" s="29" t="s">
        <v>14</v>
      </c>
      <c r="AG262" s="29"/>
      <c r="AH262" s="29" t="s">
        <v>14</v>
      </c>
      <c r="AI262" s="45"/>
      <c r="AJ262" s="29" t="s">
        <v>14</v>
      </c>
      <c r="AK262" s="45"/>
      <c r="AL262" s="29" t="s">
        <v>14</v>
      </c>
      <c r="AM262" s="45"/>
      <c r="AN262" s="29" t="s">
        <v>14</v>
      </c>
      <c r="AO262" s="45"/>
      <c r="AP262" s="29" t="s">
        <v>14</v>
      </c>
      <c r="AQ262" s="29"/>
      <c r="AR262" s="29" t="s">
        <v>14</v>
      </c>
      <c r="AS262" s="45"/>
      <c r="AT262" s="29">
        <v>40</v>
      </c>
      <c r="AU262" s="45"/>
      <c r="AV262" s="29" t="s">
        <v>15</v>
      </c>
      <c r="AW262" s="45"/>
      <c r="AX262" s="29" t="s">
        <v>14</v>
      </c>
      <c r="AY262" s="45"/>
      <c r="AZ262" s="29">
        <v>4</v>
      </c>
      <c r="BA262" s="45"/>
      <c r="BB262" s="72" t="s">
        <v>14</v>
      </c>
      <c r="BC262" s="71"/>
      <c r="BD262" s="29" t="s">
        <v>14</v>
      </c>
      <c r="BE262" s="67"/>
      <c r="BF262" s="16"/>
      <c r="BG262" s="16"/>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c r="DU262" s="14"/>
      <c r="DV262" s="14"/>
      <c r="DW262" s="14"/>
      <c r="DX262" s="14"/>
      <c r="DY262" s="14"/>
      <c r="DZ262" s="14"/>
      <c r="EA262" s="14"/>
      <c r="EB262" s="14"/>
      <c r="EC262" s="14"/>
      <c r="ED262" s="14"/>
      <c r="EE262" s="14"/>
      <c r="EF262" s="14"/>
      <c r="EG262" s="14"/>
      <c r="EH262" s="14"/>
      <c r="EI262" s="14"/>
      <c r="EJ262" s="14"/>
      <c r="EK262" s="14"/>
      <c r="EL262" s="14"/>
      <c r="EM262" s="14"/>
      <c r="EN262" s="14"/>
      <c r="EO262" s="14"/>
      <c r="EP262" s="14"/>
      <c r="EQ262" s="14"/>
      <c r="ER262" s="14"/>
      <c r="ES262" s="14"/>
      <c r="ET262" s="14"/>
      <c r="EU262" s="14"/>
      <c r="EV262" s="14"/>
      <c r="EW262" s="14"/>
      <c r="EX262" s="14"/>
      <c r="EY262" s="14"/>
      <c r="EZ262" s="14"/>
      <c r="FA262" s="14"/>
      <c r="FB262" s="14"/>
      <c r="FC262" s="14"/>
      <c r="FD262" s="14"/>
      <c r="FE262" s="14"/>
      <c r="FF262" s="14"/>
      <c r="FG262" s="14"/>
      <c r="FH262" s="14"/>
      <c r="FI262" s="14"/>
      <c r="FJ262" s="14"/>
      <c r="FK262" s="14"/>
      <c r="FL262" s="14"/>
      <c r="FM262" s="14"/>
      <c r="FN262" s="14"/>
      <c r="FO262" s="14"/>
      <c r="FP262" s="14"/>
      <c r="FQ262" s="14"/>
      <c r="FR262" s="14"/>
      <c r="FS262" s="14"/>
      <c r="FT262" s="14"/>
      <c r="FU262" s="14"/>
      <c r="FV262" s="14"/>
      <c r="FW262" s="14"/>
      <c r="FX262" s="14"/>
      <c r="FY262" s="14"/>
      <c r="FZ262" s="14"/>
      <c r="GA262" s="14"/>
      <c r="GB262" s="14"/>
      <c r="GC262" s="14"/>
      <c r="GD262" s="14"/>
      <c r="GE262" s="14"/>
      <c r="GF262" s="14"/>
      <c r="GG262" s="14"/>
      <c r="GH262" s="14"/>
      <c r="GI262" s="14"/>
      <c r="GJ262" s="14"/>
      <c r="GK262" s="14"/>
      <c r="GL262" s="14"/>
      <c r="GM262" s="14"/>
      <c r="GN262" s="14"/>
      <c r="GO262" s="14"/>
      <c r="GP262" s="14"/>
      <c r="GQ262" s="14"/>
      <c r="GR262" s="14"/>
      <c r="GS262" s="14"/>
      <c r="GT262" s="14"/>
      <c r="GU262" s="14"/>
      <c r="GV262" s="14"/>
      <c r="GW262" s="14"/>
      <c r="GX262" s="14"/>
      <c r="GY262" s="14"/>
      <c r="GZ262" s="14"/>
      <c r="HA262" s="14"/>
      <c r="HB262" s="14"/>
      <c r="HC262" s="14"/>
      <c r="HD262" s="14"/>
      <c r="HE262" s="14"/>
      <c r="HF262" s="14"/>
      <c r="HG262" s="14"/>
      <c r="HH262" s="14"/>
      <c r="HI262" s="14"/>
      <c r="HJ262" s="14"/>
      <c r="HK262" s="14"/>
      <c r="HL262" s="14"/>
      <c r="HM262" s="14"/>
      <c r="HN262" s="14"/>
      <c r="HO262" s="14"/>
      <c r="HP262" s="14"/>
      <c r="HQ262" s="14"/>
      <c r="HR262" s="14"/>
      <c r="HS262" s="14"/>
      <c r="HT262" s="14"/>
      <c r="HU262" s="14"/>
      <c r="HV262" s="14"/>
      <c r="HW262" s="14"/>
      <c r="HX262" s="14"/>
      <c r="HY262" s="14"/>
      <c r="HZ262" s="14"/>
      <c r="IA262" s="14"/>
      <c r="IB262" s="14"/>
      <c r="IC262" s="14"/>
    </row>
    <row r="263" spans="1:237" s="4" customFormat="1">
      <c r="A263" s="16"/>
      <c r="B263" s="90"/>
      <c r="C263" s="91">
        <v>2021</v>
      </c>
      <c r="D263" s="29" t="s">
        <v>14</v>
      </c>
      <c r="E263" s="29"/>
      <c r="F263" s="29" t="s">
        <v>14</v>
      </c>
      <c r="G263" s="29"/>
      <c r="H263" s="29" t="s">
        <v>14</v>
      </c>
      <c r="I263" s="29"/>
      <c r="J263" s="29" t="s">
        <v>14</v>
      </c>
      <c r="K263" s="29"/>
      <c r="L263" s="29" t="s">
        <v>15</v>
      </c>
      <c r="M263" s="29"/>
      <c r="N263" s="29" t="s">
        <v>14</v>
      </c>
      <c r="O263" s="29"/>
      <c r="P263" s="29" t="s">
        <v>14</v>
      </c>
      <c r="Q263" s="29"/>
      <c r="R263" s="29" t="s">
        <v>14</v>
      </c>
      <c r="S263" s="29"/>
      <c r="T263" s="29" t="s">
        <v>14</v>
      </c>
      <c r="U263" s="29"/>
      <c r="V263" s="29" t="s">
        <v>14</v>
      </c>
      <c r="W263" s="29"/>
      <c r="X263" s="29">
        <v>1329</v>
      </c>
      <c r="Y263" s="29"/>
      <c r="Z263" s="29" t="s">
        <v>14</v>
      </c>
      <c r="AA263" s="29"/>
      <c r="AB263" s="29" t="s">
        <v>14</v>
      </c>
      <c r="AC263" s="29"/>
      <c r="AD263" s="29" t="s">
        <v>14</v>
      </c>
      <c r="AE263" s="29"/>
      <c r="AF263" s="29" t="s">
        <v>14</v>
      </c>
      <c r="AG263" s="29"/>
      <c r="AH263" s="29" t="s">
        <v>14</v>
      </c>
      <c r="AI263" s="29"/>
      <c r="AJ263" s="29" t="s">
        <v>14</v>
      </c>
      <c r="AK263" s="29"/>
      <c r="AL263" s="29" t="s">
        <v>14</v>
      </c>
      <c r="AM263" s="29"/>
      <c r="AN263" s="29" t="s">
        <v>14</v>
      </c>
      <c r="AO263" s="29"/>
      <c r="AP263" s="29" t="s">
        <v>14</v>
      </c>
      <c r="AQ263" s="29"/>
      <c r="AR263" s="29" t="s">
        <v>14</v>
      </c>
      <c r="AS263" s="29"/>
      <c r="AT263" s="29">
        <v>293</v>
      </c>
      <c r="AU263" s="29"/>
      <c r="AV263" s="29" t="s">
        <v>14</v>
      </c>
      <c r="AW263" s="29"/>
      <c r="AX263" s="29" t="s">
        <v>14</v>
      </c>
      <c r="AY263" s="29"/>
      <c r="AZ263" s="29">
        <v>1</v>
      </c>
      <c r="BA263" s="29"/>
      <c r="BB263" s="29" t="s">
        <v>14</v>
      </c>
      <c r="BC263" s="29"/>
      <c r="BD263" s="29" t="s">
        <v>14</v>
      </c>
      <c r="BE263" s="67"/>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DQ263" s="16"/>
      <c r="DR263" s="16"/>
      <c r="DS263" s="16"/>
      <c r="DT263" s="16"/>
      <c r="DU263" s="16"/>
      <c r="DV263" s="16"/>
      <c r="DW263" s="16"/>
      <c r="DX263" s="16"/>
      <c r="DY263" s="16"/>
      <c r="DZ263" s="16"/>
      <c r="EA263" s="16"/>
      <c r="EB263" s="16"/>
      <c r="EC263" s="16"/>
      <c r="ED263" s="16"/>
      <c r="EE263" s="16"/>
      <c r="EF263" s="16"/>
      <c r="EG263" s="16"/>
      <c r="EH263" s="16"/>
      <c r="EI263" s="16"/>
      <c r="EJ263" s="16"/>
      <c r="EK263" s="16"/>
      <c r="EL263" s="16"/>
      <c r="EM263" s="16"/>
      <c r="EN263" s="16"/>
      <c r="EO263" s="16"/>
      <c r="EP263" s="16"/>
      <c r="EQ263" s="16"/>
      <c r="ER263" s="16"/>
      <c r="ES263" s="16"/>
      <c r="ET263" s="16"/>
      <c r="EU263" s="16"/>
      <c r="EV263" s="16"/>
      <c r="EW263" s="16"/>
      <c r="EX263" s="16"/>
      <c r="EY263" s="16"/>
      <c r="EZ263" s="16"/>
      <c r="FA263" s="16"/>
      <c r="FB263" s="16"/>
      <c r="FC263" s="16"/>
      <c r="FD263" s="16"/>
      <c r="FE263" s="16"/>
      <c r="FF263" s="16"/>
      <c r="FG263" s="16"/>
      <c r="FH263" s="16"/>
      <c r="FI263" s="16"/>
      <c r="FJ263" s="16"/>
      <c r="FK263" s="16"/>
      <c r="FL263" s="16"/>
      <c r="FM263" s="16"/>
      <c r="FN263" s="16"/>
      <c r="FO263" s="16"/>
      <c r="FP263" s="16"/>
      <c r="FQ263" s="16"/>
      <c r="FR263" s="16"/>
      <c r="FS263" s="16"/>
      <c r="FT263" s="16"/>
      <c r="FU263" s="16"/>
      <c r="FV263" s="16"/>
      <c r="FW263" s="16"/>
      <c r="FX263" s="16"/>
      <c r="FY263" s="16"/>
      <c r="FZ263" s="16"/>
      <c r="GA263" s="16"/>
      <c r="GB263" s="16"/>
      <c r="GC263" s="16"/>
      <c r="GD263" s="16"/>
      <c r="GE263" s="16"/>
      <c r="GF263" s="16"/>
      <c r="GG263" s="16"/>
      <c r="GH263" s="16"/>
      <c r="GI263" s="16"/>
      <c r="GJ263" s="16"/>
      <c r="GK263" s="16"/>
      <c r="GL263" s="16"/>
      <c r="GM263" s="16"/>
      <c r="GN263" s="16"/>
      <c r="GO263" s="16"/>
      <c r="GP263" s="16"/>
      <c r="GQ263" s="16"/>
      <c r="GR263" s="16"/>
      <c r="GS263" s="16"/>
      <c r="GT263" s="16"/>
      <c r="GU263" s="16"/>
      <c r="GV263" s="16"/>
      <c r="GW263" s="16"/>
      <c r="GX263" s="16"/>
      <c r="GY263" s="16"/>
      <c r="GZ263" s="16"/>
      <c r="HA263" s="16"/>
      <c r="HB263" s="16"/>
      <c r="HC263" s="16"/>
      <c r="HD263" s="16"/>
      <c r="HE263" s="16"/>
      <c r="HF263" s="16"/>
      <c r="HG263" s="16"/>
      <c r="HH263" s="16"/>
      <c r="HI263" s="16"/>
      <c r="HJ263" s="16"/>
      <c r="HK263" s="16"/>
      <c r="HL263" s="16"/>
      <c r="HM263" s="16"/>
      <c r="HN263" s="16"/>
      <c r="HO263" s="16"/>
      <c r="HP263" s="16"/>
      <c r="HQ263" s="16"/>
      <c r="HR263" s="16"/>
      <c r="HS263" s="16"/>
      <c r="HT263" s="16"/>
      <c r="HU263" s="16"/>
      <c r="HV263" s="16"/>
      <c r="HW263" s="16"/>
      <c r="HX263" s="16"/>
      <c r="HY263" s="16"/>
      <c r="HZ263" s="16"/>
      <c r="IA263" s="16"/>
      <c r="IB263" s="16"/>
      <c r="IC263" s="16"/>
    </row>
    <row r="264" spans="1:237" s="4" customFormat="1">
      <c r="A264" s="16"/>
      <c r="B264" s="90"/>
      <c r="C264" s="92">
        <v>2022</v>
      </c>
      <c r="D264" s="29">
        <v>5</v>
      </c>
      <c r="E264" s="29"/>
      <c r="F264" s="29" t="s">
        <v>14</v>
      </c>
      <c r="G264" s="29"/>
      <c r="H264" s="29" t="s">
        <v>14</v>
      </c>
      <c r="I264" s="29"/>
      <c r="J264" s="29" t="s">
        <v>14</v>
      </c>
      <c r="K264" s="29"/>
      <c r="L264" s="29" t="s">
        <v>15</v>
      </c>
      <c r="M264" s="29"/>
      <c r="N264" s="29" t="s">
        <v>14</v>
      </c>
      <c r="O264" s="29"/>
      <c r="P264" s="29" t="s">
        <v>14</v>
      </c>
      <c r="Q264" s="29"/>
      <c r="R264" s="29" t="s">
        <v>14</v>
      </c>
      <c r="S264" s="29"/>
      <c r="T264" s="29" t="s">
        <v>14</v>
      </c>
      <c r="U264" s="29"/>
      <c r="V264" s="29" t="s">
        <v>14</v>
      </c>
      <c r="W264" s="29"/>
      <c r="X264" s="29" t="s">
        <v>14</v>
      </c>
      <c r="Y264" s="29"/>
      <c r="Z264" s="29" t="s">
        <v>14</v>
      </c>
      <c r="AA264" s="29"/>
      <c r="AB264" s="29">
        <v>25</v>
      </c>
      <c r="AC264" s="29"/>
      <c r="AD264" s="29" t="s">
        <v>14</v>
      </c>
      <c r="AE264" s="29"/>
      <c r="AF264" s="29" t="s">
        <v>14</v>
      </c>
      <c r="AG264" s="29"/>
      <c r="AH264" s="29" t="s">
        <v>14</v>
      </c>
      <c r="AI264" s="29"/>
      <c r="AJ264" s="29" t="s">
        <v>14</v>
      </c>
      <c r="AK264" s="29"/>
      <c r="AL264" s="29" t="s">
        <v>14</v>
      </c>
      <c r="AM264" s="29"/>
      <c r="AN264" s="29" t="s">
        <v>14</v>
      </c>
      <c r="AO264" s="29"/>
      <c r="AP264" s="29" t="s">
        <v>14</v>
      </c>
      <c r="AQ264" s="29"/>
      <c r="AR264" s="29" t="s">
        <v>14</v>
      </c>
      <c r="AS264" s="29"/>
      <c r="AT264" s="29">
        <v>9</v>
      </c>
      <c r="AU264" s="29"/>
      <c r="AV264" s="29" t="s">
        <v>14</v>
      </c>
      <c r="AW264" s="29"/>
      <c r="AX264" s="29" t="s">
        <v>14</v>
      </c>
      <c r="AY264" s="29"/>
      <c r="AZ264" s="29" t="s">
        <v>14</v>
      </c>
      <c r="BA264" s="29"/>
      <c r="BB264" s="29" t="s">
        <v>15</v>
      </c>
      <c r="BC264" s="29"/>
      <c r="BD264" s="29" t="s">
        <v>14</v>
      </c>
      <c r="BE264" s="67"/>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DQ264" s="16"/>
      <c r="DR264" s="16"/>
      <c r="DS264" s="16"/>
      <c r="DT264" s="16"/>
      <c r="DU264" s="16"/>
      <c r="DV264" s="16"/>
      <c r="DW264" s="16"/>
      <c r="DX264" s="16"/>
      <c r="DY264" s="16"/>
      <c r="DZ264" s="16"/>
      <c r="EA264" s="16"/>
      <c r="EB264" s="16"/>
      <c r="EC264" s="16"/>
      <c r="ED264" s="16"/>
      <c r="EE264" s="16"/>
      <c r="EF264" s="16"/>
      <c r="EG264" s="16"/>
      <c r="EH264" s="16"/>
      <c r="EI264" s="16"/>
      <c r="EJ264" s="16"/>
      <c r="EK264" s="16"/>
      <c r="EL264" s="16"/>
      <c r="EM264" s="16"/>
      <c r="EN264" s="16"/>
      <c r="EO264" s="16"/>
      <c r="EP264" s="16"/>
      <c r="EQ264" s="16"/>
      <c r="ER264" s="16"/>
      <c r="ES264" s="16"/>
      <c r="ET264" s="16"/>
      <c r="EU264" s="16"/>
      <c r="EV264" s="16"/>
      <c r="EW264" s="16"/>
      <c r="EX264" s="16"/>
      <c r="EY264" s="16"/>
      <c r="EZ264" s="16"/>
      <c r="FA264" s="16"/>
      <c r="FB264" s="16"/>
      <c r="FC264" s="16"/>
      <c r="FD264" s="16"/>
      <c r="FE264" s="16"/>
      <c r="FF264" s="16"/>
      <c r="FG264" s="16"/>
      <c r="FH264" s="16"/>
      <c r="FI264" s="16"/>
      <c r="FJ264" s="16"/>
      <c r="FK264" s="16"/>
      <c r="FL264" s="16"/>
      <c r="FM264" s="16"/>
      <c r="FN264" s="16"/>
      <c r="FO264" s="16"/>
      <c r="FP264" s="16"/>
      <c r="FQ264" s="16"/>
      <c r="FR264" s="16"/>
      <c r="FS264" s="16"/>
      <c r="FT264" s="16"/>
      <c r="FU264" s="16"/>
      <c r="FV264" s="16"/>
      <c r="FW264" s="16"/>
      <c r="FX264" s="16"/>
      <c r="FY264" s="16"/>
      <c r="FZ264" s="16"/>
      <c r="GA264" s="16"/>
      <c r="GB264" s="16"/>
      <c r="GC264" s="16"/>
      <c r="GD264" s="16"/>
      <c r="GE264" s="16"/>
      <c r="GF264" s="16"/>
      <c r="GG264" s="16"/>
      <c r="GH264" s="16"/>
      <c r="GI264" s="16"/>
      <c r="GJ264" s="16"/>
      <c r="GK264" s="16"/>
      <c r="GL264" s="16"/>
      <c r="GM264" s="16"/>
      <c r="GN264" s="16"/>
      <c r="GO264" s="16"/>
      <c r="GP264" s="16"/>
      <c r="GQ264" s="16"/>
      <c r="GR264" s="16"/>
      <c r="GS264" s="16"/>
      <c r="GT264" s="16"/>
      <c r="GU264" s="16"/>
      <c r="GV264" s="16"/>
      <c r="GW264" s="16"/>
      <c r="GX264" s="16"/>
      <c r="GY264" s="16"/>
      <c r="GZ264" s="16"/>
      <c r="HA264" s="16"/>
      <c r="HB264" s="16"/>
      <c r="HC264" s="16"/>
      <c r="HD264" s="16"/>
      <c r="HE264" s="16"/>
      <c r="HF264" s="16"/>
      <c r="HG264" s="16"/>
      <c r="HH264" s="16"/>
      <c r="HI264" s="16"/>
      <c r="HJ264" s="16"/>
      <c r="HK264" s="16"/>
      <c r="HL264" s="16"/>
      <c r="HM264" s="16"/>
      <c r="HN264" s="16"/>
      <c r="HO264" s="16"/>
      <c r="HP264" s="16"/>
      <c r="HQ264" s="16"/>
      <c r="HR264" s="16"/>
      <c r="HS264" s="16"/>
      <c r="HT264" s="16"/>
      <c r="HU264" s="16"/>
      <c r="HV264" s="16"/>
      <c r="HW264" s="16"/>
      <c r="HX264" s="16"/>
      <c r="HY264" s="16"/>
      <c r="HZ264" s="16"/>
      <c r="IA264" s="16"/>
      <c r="IB264" s="16"/>
      <c r="IC264" s="16"/>
    </row>
    <row r="265" spans="1:237" s="3" customFormat="1">
      <c r="A265" s="25"/>
      <c r="B265" s="90" t="s">
        <v>75</v>
      </c>
      <c r="C265" s="91">
        <v>2018</v>
      </c>
      <c r="D265" s="29" t="s">
        <v>14</v>
      </c>
      <c r="E265" s="45"/>
      <c r="F265" s="29" t="s">
        <v>14</v>
      </c>
      <c r="G265" s="45"/>
      <c r="H265" s="29" t="s">
        <v>14</v>
      </c>
      <c r="I265" s="45"/>
      <c r="J265" s="29" t="s">
        <v>14</v>
      </c>
      <c r="K265" s="45"/>
      <c r="L265" s="29" t="s">
        <v>15</v>
      </c>
      <c r="M265" s="29"/>
      <c r="N265" s="29">
        <v>125</v>
      </c>
      <c r="O265" s="45"/>
      <c r="P265" s="29" t="s">
        <v>14</v>
      </c>
      <c r="Q265" s="45"/>
      <c r="R265" s="29" t="s">
        <v>14</v>
      </c>
      <c r="S265" s="45"/>
      <c r="T265" s="29" t="s">
        <v>14</v>
      </c>
      <c r="U265" s="45"/>
      <c r="V265" s="29" t="s">
        <v>14</v>
      </c>
      <c r="W265" s="45"/>
      <c r="X265" s="29" t="s">
        <v>14</v>
      </c>
      <c r="Y265" s="45"/>
      <c r="Z265" s="29" t="s">
        <v>14</v>
      </c>
      <c r="AA265" s="45"/>
      <c r="AB265" s="29" t="s">
        <v>14</v>
      </c>
      <c r="AC265" s="45"/>
      <c r="AD265" s="29" t="s">
        <v>14</v>
      </c>
      <c r="AE265" s="45"/>
      <c r="AF265" s="29" t="s">
        <v>14</v>
      </c>
      <c r="AG265" s="29"/>
      <c r="AH265" s="29" t="s">
        <v>14</v>
      </c>
      <c r="AI265" s="45"/>
      <c r="AJ265" s="29" t="s">
        <v>14</v>
      </c>
      <c r="AK265" s="45"/>
      <c r="AL265" s="29" t="s">
        <v>14</v>
      </c>
      <c r="AM265" s="45"/>
      <c r="AN265" s="29" t="s">
        <v>14</v>
      </c>
      <c r="AO265" s="45"/>
      <c r="AP265" s="29" t="s">
        <v>14</v>
      </c>
      <c r="AQ265" s="29"/>
      <c r="AR265" s="29" t="s">
        <v>14</v>
      </c>
      <c r="AS265" s="45"/>
      <c r="AT265" s="29" t="s">
        <v>15</v>
      </c>
      <c r="AU265" s="45"/>
      <c r="AV265" s="29" t="s">
        <v>14</v>
      </c>
      <c r="AW265" s="45"/>
      <c r="AX265" s="29" t="s">
        <v>14</v>
      </c>
      <c r="AY265" s="45"/>
      <c r="AZ265" s="29" t="s">
        <v>14</v>
      </c>
      <c r="BA265" s="45"/>
      <c r="BB265" s="29">
        <v>8</v>
      </c>
      <c r="BC265" s="45"/>
      <c r="BD265" s="29" t="s">
        <v>14</v>
      </c>
      <c r="BE265" s="67"/>
      <c r="BF265" s="16"/>
      <c r="BG265" s="16"/>
      <c r="BH265" s="25"/>
      <c r="BI265" s="25"/>
      <c r="BJ265" s="25"/>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c r="CI265" s="25"/>
      <c r="CJ265" s="25"/>
      <c r="CK265" s="25"/>
      <c r="CL265" s="25"/>
      <c r="CM265" s="25"/>
      <c r="CN265" s="25"/>
      <c r="CO265" s="25"/>
      <c r="CP265" s="25"/>
      <c r="CQ265" s="25"/>
      <c r="CR265" s="25"/>
      <c r="CS265" s="25"/>
      <c r="CT265" s="25"/>
      <c r="CU265" s="25"/>
      <c r="CV265" s="25"/>
      <c r="CW265" s="25"/>
      <c r="CX265" s="25"/>
      <c r="CY265" s="25"/>
      <c r="CZ265" s="25"/>
      <c r="DA265" s="25"/>
      <c r="DB265" s="25"/>
      <c r="DC265" s="25"/>
      <c r="DD265" s="25"/>
      <c r="DE265" s="25"/>
      <c r="DF265" s="25"/>
      <c r="DG265" s="25"/>
      <c r="DH265" s="25"/>
      <c r="DI265" s="25"/>
      <c r="DJ265" s="25"/>
      <c r="DK265" s="25"/>
      <c r="DL265" s="25"/>
      <c r="DM265" s="25"/>
      <c r="DN265" s="25"/>
      <c r="DO265" s="25"/>
      <c r="DP265" s="25"/>
      <c r="DQ265" s="25"/>
      <c r="DR265" s="25"/>
      <c r="DS265" s="25"/>
      <c r="DT265" s="25"/>
      <c r="DU265" s="25"/>
      <c r="DV265" s="25"/>
      <c r="DW265" s="25"/>
      <c r="DX265" s="25"/>
      <c r="DY265" s="25"/>
      <c r="DZ265" s="25"/>
      <c r="EA265" s="25"/>
      <c r="EB265" s="25"/>
      <c r="EC265" s="25"/>
      <c r="ED265" s="25"/>
      <c r="EE265" s="25"/>
      <c r="EF265" s="25"/>
      <c r="EG265" s="25"/>
      <c r="EH265" s="25"/>
      <c r="EI265" s="25"/>
      <c r="EJ265" s="25"/>
      <c r="EK265" s="25"/>
      <c r="EL265" s="25"/>
      <c r="EM265" s="25"/>
      <c r="EN265" s="25"/>
      <c r="EO265" s="25"/>
      <c r="EP265" s="25"/>
      <c r="EQ265" s="25"/>
      <c r="ER265" s="25"/>
      <c r="ES265" s="25"/>
      <c r="ET265" s="25"/>
      <c r="EU265" s="25"/>
      <c r="EV265" s="25"/>
      <c r="EW265" s="25"/>
      <c r="EX265" s="25"/>
      <c r="EY265" s="25"/>
      <c r="EZ265" s="25"/>
      <c r="FA265" s="25"/>
      <c r="FB265" s="25"/>
      <c r="FC265" s="25"/>
      <c r="FD265" s="25"/>
      <c r="FE265" s="25"/>
      <c r="FF265" s="25"/>
      <c r="FG265" s="25"/>
      <c r="FH265" s="25"/>
      <c r="FI265" s="25"/>
      <c r="FJ265" s="25"/>
      <c r="FK265" s="25"/>
      <c r="FL265" s="25"/>
      <c r="FM265" s="25"/>
      <c r="FN265" s="25"/>
      <c r="FO265" s="25"/>
      <c r="FP265" s="25"/>
      <c r="FQ265" s="25"/>
      <c r="FR265" s="25"/>
      <c r="FS265" s="25"/>
      <c r="FT265" s="25"/>
      <c r="FU265" s="25"/>
      <c r="FV265" s="25"/>
      <c r="FW265" s="25"/>
      <c r="FX265" s="25"/>
      <c r="FY265" s="25"/>
      <c r="FZ265" s="25"/>
      <c r="GA265" s="25"/>
      <c r="GB265" s="25"/>
      <c r="GC265" s="25"/>
      <c r="GD265" s="25"/>
      <c r="GE265" s="25"/>
      <c r="GF265" s="25"/>
      <c r="GG265" s="25"/>
      <c r="GH265" s="25"/>
      <c r="GI265" s="25"/>
      <c r="GJ265" s="25"/>
      <c r="GK265" s="25"/>
      <c r="GL265" s="25"/>
      <c r="GM265" s="25"/>
      <c r="GN265" s="25"/>
      <c r="GO265" s="25"/>
      <c r="GP265" s="25"/>
      <c r="GQ265" s="25"/>
      <c r="GR265" s="25"/>
      <c r="GS265" s="25"/>
      <c r="GT265" s="25"/>
      <c r="GU265" s="25"/>
      <c r="GV265" s="25"/>
      <c r="GW265" s="25"/>
      <c r="GX265" s="25"/>
      <c r="GY265" s="25"/>
      <c r="GZ265" s="25"/>
      <c r="HA265" s="25"/>
      <c r="HB265" s="25"/>
      <c r="HC265" s="25"/>
      <c r="HD265" s="25"/>
      <c r="HE265" s="25"/>
      <c r="HF265" s="25"/>
      <c r="HG265" s="25"/>
      <c r="HH265" s="25"/>
      <c r="HI265" s="25"/>
      <c r="HJ265" s="25"/>
      <c r="HK265" s="25"/>
      <c r="HL265" s="25"/>
      <c r="HM265" s="25"/>
      <c r="HN265" s="25"/>
      <c r="HO265" s="25"/>
      <c r="HP265" s="25"/>
      <c r="HQ265" s="25"/>
      <c r="HR265" s="25"/>
      <c r="HS265" s="25"/>
      <c r="HT265" s="25"/>
      <c r="HU265" s="25"/>
      <c r="HV265" s="25"/>
      <c r="HW265" s="25"/>
      <c r="HX265" s="25"/>
      <c r="HY265" s="25"/>
      <c r="HZ265" s="25"/>
      <c r="IA265" s="25"/>
      <c r="IB265" s="25"/>
      <c r="IC265" s="25"/>
    </row>
    <row r="266" spans="1:237" s="3" customFormat="1">
      <c r="A266" s="25"/>
      <c r="B266" s="90"/>
      <c r="C266" s="91">
        <v>2019</v>
      </c>
      <c r="D266" s="29" t="s">
        <v>14</v>
      </c>
      <c r="E266" s="45"/>
      <c r="F266" s="29" t="s">
        <v>14</v>
      </c>
      <c r="G266" s="45"/>
      <c r="H266" s="29" t="s">
        <v>14</v>
      </c>
      <c r="I266" s="45"/>
      <c r="J266" s="29" t="s">
        <v>14</v>
      </c>
      <c r="K266" s="45"/>
      <c r="L266" s="29" t="s">
        <v>14</v>
      </c>
      <c r="M266" s="78"/>
      <c r="N266" s="29" t="s">
        <v>15</v>
      </c>
      <c r="O266" s="45"/>
      <c r="P266" s="29" t="s">
        <v>14</v>
      </c>
      <c r="Q266" s="45"/>
      <c r="R266" s="29" t="s">
        <v>14</v>
      </c>
      <c r="S266" s="45"/>
      <c r="T266" s="29" t="s">
        <v>14</v>
      </c>
      <c r="U266" s="45"/>
      <c r="V266" s="29">
        <v>2</v>
      </c>
      <c r="W266" s="45"/>
      <c r="X266" s="29" t="s">
        <v>14</v>
      </c>
      <c r="Y266" s="45"/>
      <c r="Z266" s="29" t="s">
        <v>14</v>
      </c>
      <c r="AA266" s="45"/>
      <c r="AB266" s="29" t="s">
        <v>14</v>
      </c>
      <c r="AC266" s="45"/>
      <c r="AD266" s="29" t="s">
        <v>14</v>
      </c>
      <c r="AE266" s="45"/>
      <c r="AF266" s="29" t="s">
        <v>14</v>
      </c>
      <c r="AG266" s="29"/>
      <c r="AH266" s="29" t="s">
        <v>14</v>
      </c>
      <c r="AI266" s="45"/>
      <c r="AJ266" s="29" t="s">
        <v>14</v>
      </c>
      <c r="AK266" s="45"/>
      <c r="AL266" s="29" t="s">
        <v>14</v>
      </c>
      <c r="AM266" s="45"/>
      <c r="AN266" s="29" t="s">
        <v>15</v>
      </c>
      <c r="AO266" s="45"/>
      <c r="AP266" s="29" t="s">
        <v>14</v>
      </c>
      <c r="AQ266" s="29"/>
      <c r="AR266" s="29" t="s">
        <v>14</v>
      </c>
      <c r="AS266" s="45"/>
      <c r="AT266" s="29" t="s">
        <v>15</v>
      </c>
      <c r="AU266" s="45"/>
      <c r="AV266" s="29" t="s">
        <v>14</v>
      </c>
      <c r="AW266" s="45"/>
      <c r="AX266" s="29" t="s">
        <v>15</v>
      </c>
      <c r="AY266" s="45"/>
      <c r="AZ266" s="29" t="s">
        <v>14</v>
      </c>
      <c r="BA266" s="45"/>
      <c r="BB266" s="29">
        <v>2</v>
      </c>
      <c r="BC266" s="71" t="s">
        <v>89</v>
      </c>
      <c r="BD266" s="29" t="s">
        <v>14</v>
      </c>
      <c r="BE266" s="67"/>
      <c r="BF266" s="16"/>
      <c r="BG266" s="16"/>
      <c r="BH266" s="25"/>
      <c r="BI266" s="25"/>
      <c r="BJ266" s="25"/>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25"/>
      <c r="DS266" s="25"/>
      <c r="DT266" s="25"/>
      <c r="DU266" s="25"/>
      <c r="DV266" s="25"/>
      <c r="DW266" s="25"/>
      <c r="DX266" s="25"/>
      <c r="DY266" s="25"/>
      <c r="DZ266" s="25"/>
      <c r="EA266" s="25"/>
      <c r="EB266" s="25"/>
      <c r="EC266" s="25"/>
      <c r="ED266" s="25"/>
      <c r="EE266" s="25"/>
      <c r="EF266" s="25"/>
      <c r="EG266" s="25"/>
      <c r="EH266" s="25"/>
      <c r="EI266" s="25"/>
      <c r="EJ266" s="25"/>
      <c r="EK266" s="25"/>
      <c r="EL266" s="25"/>
      <c r="EM266" s="25"/>
      <c r="EN266" s="25"/>
      <c r="EO266" s="25"/>
      <c r="EP266" s="25"/>
      <c r="EQ266" s="25"/>
      <c r="ER266" s="25"/>
      <c r="ES266" s="25"/>
      <c r="ET266" s="25"/>
      <c r="EU266" s="25"/>
      <c r="EV266" s="25"/>
      <c r="EW266" s="25"/>
      <c r="EX266" s="25"/>
      <c r="EY266" s="25"/>
      <c r="EZ266" s="25"/>
      <c r="FA266" s="25"/>
      <c r="FB266" s="25"/>
      <c r="FC266" s="25"/>
      <c r="FD266" s="25"/>
      <c r="FE266" s="25"/>
      <c r="FF266" s="25"/>
      <c r="FG266" s="25"/>
      <c r="FH266" s="25"/>
      <c r="FI266" s="25"/>
      <c r="FJ266" s="25"/>
      <c r="FK266" s="25"/>
      <c r="FL266" s="25"/>
      <c r="FM266" s="25"/>
      <c r="FN266" s="25"/>
      <c r="FO266" s="25"/>
      <c r="FP266" s="25"/>
      <c r="FQ266" s="25"/>
      <c r="FR266" s="25"/>
      <c r="FS266" s="25"/>
      <c r="FT266" s="25"/>
      <c r="FU266" s="25"/>
      <c r="FV266" s="25"/>
      <c r="FW266" s="25"/>
      <c r="FX266" s="25"/>
      <c r="FY266" s="25"/>
      <c r="FZ266" s="25"/>
      <c r="GA266" s="25"/>
      <c r="GB266" s="25"/>
      <c r="GC266" s="25"/>
      <c r="GD266" s="25"/>
      <c r="GE266" s="25"/>
      <c r="GF266" s="25"/>
      <c r="GG266" s="25"/>
      <c r="GH266" s="25"/>
      <c r="GI266" s="25"/>
      <c r="GJ266" s="25"/>
      <c r="GK266" s="25"/>
      <c r="GL266" s="25"/>
      <c r="GM266" s="25"/>
      <c r="GN266" s="25"/>
      <c r="GO266" s="25"/>
      <c r="GP266" s="25"/>
      <c r="GQ266" s="25"/>
      <c r="GR266" s="25"/>
      <c r="GS266" s="25"/>
      <c r="GT266" s="25"/>
      <c r="GU266" s="25"/>
      <c r="GV266" s="25"/>
      <c r="GW266" s="25"/>
      <c r="GX266" s="25"/>
      <c r="GY266" s="25"/>
      <c r="GZ266" s="25"/>
      <c r="HA266" s="25"/>
      <c r="HB266" s="25"/>
      <c r="HC266" s="25"/>
      <c r="HD266" s="25"/>
      <c r="HE266" s="25"/>
      <c r="HF266" s="25"/>
      <c r="HG266" s="25"/>
      <c r="HH266" s="25"/>
      <c r="HI266" s="25"/>
      <c r="HJ266" s="25"/>
      <c r="HK266" s="25"/>
      <c r="HL266" s="25"/>
      <c r="HM266" s="25"/>
      <c r="HN266" s="25"/>
      <c r="HO266" s="25"/>
      <c r="HP266" s="25"/>
      <c r="HQ266" s="25"/>
      <c r="HR266" s="25"/>
      <c r="HS266" s="25"/>
      <c r="HT266" s="25"/>
      <c r="HU266" s="25"/>
      <c r="HV266" s="25"/>
      <c r="HW266" s="25"/>
      <c r="HX266" s="25"/>
      <c r="HY266" s="25"/>
      <c r="HZ266" s="25"/>
      <c r="IA266" s="25"/>
      <c r="IB266" s="25"/>
      <c r="IC266" s="25"/>
    </row>
    <row r="267" spans="1:237" s="3" customFormat="1">
      <c r="A267" s="25"/>
      <c r="B267" s="90"/>
      <c r="C267" s="91">
        <v>2020</v>
      </c>
      <c r="D267" s="29" t="s">
        <v>14</v>
      </c>
      <c r="E267" s="45"/>
      <c r="F267" s="29" t="s">
        <v>14</v>
      </c>
      <c r="G267" s="45"/>
      <c r="H267" s="29" t="s">
        <v>14</v>
      </c>
      <c r="I267" s="45"/>
      <c r="J267" s="29" t="s">
        <v>14</v>
      </c>
      <c r="K267" s="45"/>
      <c r="L267" s="29" t="s">
        <v>14</v>
      </c>
      <c r="M267" s="29"/>
      <c r="N267" s="29" t="s">
        <v>15</v>
      </c>
      <c r="O267" s="67"/>
      <c r="P267" s="29" t="s">
        <v>14</v>
      </c>
      <c r="Q267" s="45"/>
      <c r="R267" s="29" t="s">
        <v>14</v>
      </c>
      <c r="S267" s="45"/>
      <c r="T267" s="29" t="s">
        <v>14</v>
      </c>
      <c r="U267" s="45"/>
      <c r="V267" s="29" t="s">
        <v>14</v>
      </c>
      <c r="W267" s="45"/>
      <c r="X267" s="29">
        <v>7299</v>
      </c>
      <c r="Y267" s="45"/>
      <c r="Z267" s="29" t="s">
        <v>14</v>
      </c>
      <c r="AA267" s="45"/>
      <c r="AB267" s="29" t="s">
        <v>14</v>
      </c>
      <c r="AC267" s="45"/>
      <c r="AD267" s="29" t="s">
        <v>14</v>
      </c>
      <c r="AE267" s="45"/>
      <c r="AF267" s="29" t="s">
        <v>14</v>
      </c>
      <c r="AG267" s="29"/>
      <c r="AH267" s="29" t="s">
        <v>14</v>
      </c>
      <c r="AI267" s="45"/>
      <c r="AJ267" s="29" t="s">
        <v>14</v>
      </c>
      <c r="AK267" s="45"/>
      <c r="AL267" s="29" t="s">
        <v>15</v>
      </c>
      <c r="AM267" s="45"/>
      <c r="AN267" s="29" t="s">
        <v>14</v>
      </c>
      <c r="AO267" s="45"/>
      <c r="AP267" s="29" t="s">
        <v>14</v>
      </c>
      <c r="AQ267" s="29"/>
      <c r="AR267" s="29" t="s">
        <v>14</v>
      </c>
      <c r="AS267" s="45"/>
      <c r="AT267" s="29" t="s">
        <v>14</v>
      </c>
      <c r="AU267" s="45"/>
      <c r="AV267" s="29" t="s">
        <v>14</v>
      </c>
      <c r="AW267" s="45"/>
      <c r="AX267" s="29" t="s">
        <v>14</v>
      </c>
      <c r="AY267" s="45"/>
      <c r="AZ267" s="29" t="s">
        <v>14</v>
      </c>
      <c r="BA267" s="45"/>
      <c r="BB267" s="29">
        <v>22</v>
      </c>
      <c r="BC267" s="71"/>
      <c r="BD267" s="29" t="s">
        <v>14</v>
      </c>
      <c r="BE267" s="67"/>
      <c r="BF267" s="16"/>
      <c r="BG267" s="16"/>
      <c r="BH267" s="25"/>
      <c r="BI267" s="25"/>
      <c r="BJ267" s="25"/>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25"/>
      <c r="DS267" s="25"/>
      <c r="DT267" s="25"/>
      <c r="DU267" s="25"/>
      <c r="DV267" s="25"/>
      <c r="DW267" s="25"/>
      <c r="DX267" s="25"/>
      <c r="DY267" s="25"/>
      <c r="DZ267" s="25"/>
      <c r="EA267" s="25"/>
      <c r="EB267" s="25"/>
      <c r="EC267" s="25"/>
      <c r="ED267" s="25"/>
      <c r="EE267" s="25"/>
      <c r="EF267" s="25"/>
      <c r="EG267" s="25"/>
      <c r="EH267" s="25"/>
      <c r="EI267" s="25"/>
      <c r="EJ267" s="25"/>
      <c r="EK267" s="25"/>
      <c r="EL267" s="25"/>
      <c r="EM267" s="25"/>
      <c r="EN267" s="25"/>
      <c r="EO267" s="25"/>
      <c r="EP267" s="25"/>
      <c r="EQ267" s="25"/>
      <c r="ER267" s="25"/>
      <c r="ES267" s="25"/>
      <c r="ET267" s="25"/>
      <c r="EU267" s="25"/>
      <c r="EV267" s="25"/>
      <c r="EW267" s="25"/>
      <c r="EX267" s="25"/>
      <c r="EY267" s="25"/>
      <c r="EZ267" s="25"/>
      <c r="FA267" s="25"/>
      <c r="FB267" s="25"/>
      <c r="FC267" s="25"/>
      <c r="FD267" s="25"/>
      <c r="FE267" s="25"/>
      <c r="FF267" s="25"/>
      <c r="FG267" s="25"/>
      <c r="FH267" s="25"/>
      <c r="FI267" s="25"/>
      <c r="FJ267" s="25"/>
      <c r="FK267" s="25"/>
      <c r="FL267" s="25"/>
      <c r="FM267" s="25"/>
      <c r="FN267" s="25"/>
      <c r="FO267" s="25"/>
      <c r="FP267" s="25"/>
      <c r="FQ267" s="25"/>
      <c r="FR267" s="25"/>
      <c r="FS267" s="25"/>
      <c r="FT267" s="25"/>
      <c r="FU267" s="25"/>
      <c r="FV267" s="25"/>
      <c r="FW267" s="25"/>
      <c r="FX267" s="25"/>
      <c r="FY267" s="25"/>
      <c r="FZ267" s="25"/>
      <c r="GA267" s="25"/>
      <c r="GB267" s="25"/>
      <c r="GC267" s="25"/>
      <c r="GD267" s="25"/>
      <c r="GE267" s="25"/>
      <c r="GF267" s="25"/>
      <c r="GG267" s="25"/>
      <c r="GH267" s="25"/>
      <c r="GI267" s="25"/>
      <c r="GJ267" s="25"/>
      <c r="GK267" s="25"/>
      <c r="GL267" s="25"/>
      <c r="GM267" s="25"/>
      <c r="GN267" s="25"/>
      <c r="GO267" s="25"/>
      <c r="GP267" s="25"/>
      <c r="GQ267" s="25"/>
      <c r="GR267" s="25"/>
      <c r="GS267" s="25"/>
      <c r="GT267" s="25"/>
      <c r="GU267" s="25"/>
      <c r="GV267" s="25"/>
      <c r="GW267" s="25"/>
      <c r="GX267" s="25"/>
      <c r="GY267" s="25"/>
      <c r="GZ267" s="25"/>
      <c r="HA267" s="25"/>
      <c r="HB267" s="25"/>
      <c r="HC267" s="25"/>
      <c r="HD267" s="25"/>
      <c r="HE267" s="25"/>
      <c r="HF267" s="25"/>
      <c r="HG267" s="25"/>
      <c r="HH267" s="25"/>
      <c r="HI267" s="25"/>
      <c r="HJ267" s="25"/>
      <c r="HK267" s="25"/>
      <c r="HL267" s="25"/>
      <c r="HM267" s="25"/>
      <c r="HN267" s="25"/>
      <c r="HO267" s="25"/>
      <c r="HP267" s="25"/>
      <c r="HQ267" s="25"/>
      <c r="HR267" s="25"/>
      <c r="HS267" s="25"/>
      <c r="HT267" s="25"/>
      <c r="HU267" s="25"/>
      <c r="HV267" s="25"/>
      <c r="HW267" s="25"/>
      <c r="HX267" s="25"/>
      <c r="HY267" s="25"/>
      <c r="HZ267" s="25"/>
      <c r="IA267" s="25"/>
      <c r="IB267" s="25"/>
      <c r="IC267" s="25"/>
    </row>
    <row r="268" spans="1:237" s="4" customFormat="1">
      <c r="A268" s="16"/>
      <c r="B268" s="90"/>
      <c r="C268" s="91">
        <v>2021</v>
      </c>
      <c r="D268" s="29" t="s">
        <v>14</v>
      </c>
      <c r="E268" s="29"/>
      <c r="F268" s="29" t="s">
        <v>14</v>
      </c>
      <c r="G268" s="29"/>
      <c r="H268" s="29" t="s">
        <v>14</v>
      </c>
      <c r="I268" s="29"/>
      <c r="J268" s="29" t="s">
        <v>14</v>
      </c>
      <c r="K268" s="29"/>
      <c r="L268" s="29" t="s">
        <v>14</v>
      </c>
      <c r="M268" s="29"/>
      <c r="N268" s="29" t="s">
        <v>15</v>
      </c>
      <c r="O268" s="29"/>
      <c r="P268" s="29" t="s">
        <v>14</v>
      </c>
      <c r="Q268" s="29"/>
      <c r="R268" s="29" t="s">
        <v>14</v>
      </c>
      <c r="S268" s="29"/>
      <c r="T268" s="29" t="s">
        <v>14</v>
      </c>
      <c r="U268" s="29"/>
      <c r="V268" s="29" t="s">
        <v>14</v>
      </c>
      <c r="W268" s="29"/>
      <c r="X268" s="29" t="s">
        <v>14</v>
      </c>
      <c r="Y268" s="29"/>
      <c r="Z268" s="29" t="s">
        <v>14</v>
      </c>
      <c r="AA268" s="29"/>
      <c r="AB268" s="29" t="s">
        <v>14</v>
      </c>
      <c r="AC268" s="29"/>
      <c r="AD268" s="29" t="s">
        <v>14</v>
      </c>
      <c r="AE268" s="29"/>
      <c r="AF268" s="29" t="s">
        <v>14</v>
      </c>
      <c r="AG268" s="29"/>
      <c r="AH268" s="29" t="s">
        <v>14</v>
      </c>
      <c r="AI268" s="29"/>
      <c r="AJ268" s="29" t="s">
        <v>14</v>
      </c>
      <c r="AK268" s="29"/>
      <c r="AL268" s="29" t="s">
        <v>14</v>
      </c>
      <c r="AM268" s="29"/>
      <c r="AN268" s="29" t="s">
        <v>14</v>
      </c>
      <c r="AO268" s="29"/>
      <c r="AP268" s="29" t="s">
        <v>14</v>
      </c>
      <c r="AQ268" s="29"/>
      <c r="AR268" s="29" t="s">
        <v>14</v>
      </c>
      <c r="AS268" s="29"/>
      <c r="AT268" s="29" t="s">
        <v>14</v>
      </c>
      <c r="AU268" s="29"/>
      <c r="AV268" s="29" t="s">
        <v>14</v>
      </c>
      <c r="AW268" s="29"/>
      <c r="AX268" s="29" t="s">
        <v>14</v>
      </c>
      <c r="AY268" s="29"/>
      <c r="AZ268" s="29" t="s">
        <v>14</v>
      </c>
      <c r="BA268" s="29"/>
      <c r="BB268" s="29" t="s">
        <v>14</v>
      </c>
      <c r="BC268" s="29"/>
      <c r="BD268" s="29" t="s">
        <v>14</v>
      </c>
      <c r="BE268" s="67"/>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DQ268" s="16"/>
      <c r="DR268" s="16"/>
      <c r="DS268" s="16"/>
      <c r="DT268" s="16"/>
      <c r="DU268" s="16"/>
      <c r="DV268" s="16"/>
      <c r="DW268" s="16"/>
      <c r="DX268" s="16"/>
      <c r="DY268" s="16"/>
      <c r="DZ268" s="16"/>
      <c r="EA268" s="16"/>
      <c r="EB268" s="16"/>
      <c r="EC268" s="16"/>
      <c r="ED268" s="16"/>
      <c r="EE268" s="16"/>
      <c r="EF268" s="16"/>
      <c r="EG268" s="16"/>
      <c r="EH268" s="16"/>
      <c r="EI268" s="16"/>
      <c r="EJ268" s="16"/>
      <c r="EK268" s="16"/>
      <c r="EL268" s="16"/>
      <c r="EM268" s="16"/>
      <c r="EN268" s="16"/>
      <c r="EO268" s="16"/>
      <c r="EP268" s="16"/>
      <c r="EQ268" s="16"/>
      <c r="ER268" s="16"/>
      <c r="ES268" s="16"/>
      <c r="ET268" s="16"/>
      <c r="EU268" s="16"/>
      <c r="EV268" s="16"/>
      <c r="EW268" s="16"/>
      <c r="EX268" s="16"/>
      <c r="EY268" s="16"/>
      <c r="EZ268" s="16"/>
      <c r="FA268" s="16"/>
      <c r="FB268" s="16"/>
      <c r="FC268" s="16"/>
      <c r="FD268" s="16"/>
      <c r="FE268" s="16"/>
      <c r="FF268" s="16"/>
      <c r="FG268" s="16"/>
      <c r="FH268" s="16"/>
      <c r="FI268" s="16"/>
      <c r="FJ268" s="16"/>
      <c r="FK268" s="16"/>
      <c r="FL268" s="16"/>
      <c r="FM268" s="16"/>
      <c r="FN268" s="16"/>
      <c r="FO268" s="16"/>
      <c r="FP268" s="16"/>
      <c r="FQ268" s="16"/>
      <c r="FR268" s="16"/>
      <c r="FS268" s="16"/>
      <c r="FT268" s="16"/>
      <c r="FU268" s="16"/>
      <c r="FV268" s="16"/>
      <c r="FW268" s="16"/>
      <c r="FX268" s="16"/>
      <c r="FY268" s="16"/>
      <c r="FZ268" s="16"/>
      <c r="GA268" s="16"/>
      <c r="GB268" s="16"/>
      <c r="GC268" s="16"/>
      <c r="GD268" s="16"/>
      <c r="GE268" s="16"/>
      <c r="GF268" s="16"/>
      <c r="GG268" s="16"/>
      <c r="GH268" s="16"/>
      <c r="GI268" s="16"/>
      <c r="GJ268" s="16"/>
      <c r="GK268" s="16"/>
      <c r="GL268" s="16"/>
      <c r="GM268" s="16"/>
      <c r="GN268" s="16"/>
      <c r="GO268" s="16"/>
      <c r="GP268" s="16"/>
      <c r="GQ268" s="16"/>
      <c r="GR268" s="16"/>
      <c r="GS268" s="16"/>
      <c r="GT268" s="16"/>
      <c r="GU268" s="16"/>
      <c r="GV268" s="16"/>
      <c r="GW268" s="16"/>
      <c r="GX268" s="16"/>
      <c r="GY268" s="16"/>
      <c r="GZ268" s="16"/>
      <c r="HA268" s="16"/>
      <c r="HB268" s="16"/>
      <c r="HC268" s="16"/>
      <c r="HD268" s="16"/>
      <c r="HE268" s="16"/>
      <c r="HF268" s="16"/>
      <c r="HG268" s="16"/>
      <c r="HH268" s="16"/>
      <c r="HI268" s="16"/>
      <c r="HJ268" s="16"/>
      <c r="HK268" s="16"/>
      <c r="HL268" s="16"/>
      <c r="HM268" s="16"/>
      <c r="HN268" s="16"/>
      <c r="HO268" s="16"/>
      <c r="HP268" s="16"/>
      <c r="HQ268" s="16"/>
      <c r="HR268" s="16"/>
      <c r="HS268" s="16"/>
      <c r="HT268" s="16"/>
      <c r="HU268" s="16"/>
      <c r="HV268" s="16"/>
      <c r="HW268" s="16"/>
      <c r="HX268" s="16"/>
      <c r="HY268" s="16"/>
      <c r="HZ268" s="16"/>
      <c r="IA268" s="16"/>
      <c r="IB268" s="16"/>
      <c r="IC268" s="16"/>
    </row>
    <row r="269" spans="1:237" s="4" customFormat="1">
      <c r="A269" s="16"/>
      <c r="B269" s="90"/>
      <c r="C269" s="92">
        <v>2022</v>
      </c>
      <c r="D269" s="29" t="s">
        <v>14</v>
      </c>
      <c r="E269" s="29"/>
      <c r="F269" s="29" t="s">
        <v>14</v>
      </c>
      <c r="G269" s="29"/>
      <c r="H269" s="29" t="s">
        <v>14</v>
      </c>
      <c r="I269" s="29"/>
      <c r="J269" s="29" t="s">
        <v>14</v>
      </c>
      <c r="K269" s="29"/>
      <c r="L269" s="29" t="s">
        <v>15</v>
      </c>
      <c r="M269" s="29"/>
      <c r="N269" s="29" t="s">
        <v>15</v>
      </c>
      <c r="O269" s="29"/>
      <c r="P269" s="29" t="s">
        <v>14</v>
      </c>
      <c r="Q269" s="29"/>
      <c r="R269" s="29" t="s">
        <v>14</v>
      </c>
      <c r="S269" s="29"/>
      <c r="T269" s="29" t="s">
        <v>14</v>
      </c>
      <c r="U269" s="29"/>
      <c r="V269" s="29" t="s">
        <v>14</v>
      </c>
      <c r="W269" s="29"/>
      <c r="X269" s="29">
        <v>25</v>
      </c>
      <c r="Y269" s="29"/>
      <c r="Z269" s="29" t="s">
        <v>14</v>
      </c>
      <c r="AA269" s="29"/>
      <c r="AB269" s="29" t="s">
        <v>14</v>
      </c>
      <c r="AC269" s="29"/>
      <c r="AD269" s="29" t="s">
        <v>14</v>
      </c>
      <c r="AE269" s="29"/>
      <c r="AF269" s="29" t="s">
        <v>14</v>
      </c>
      <c r="AG269" s="29"/>
      <c r="AH269" s="29" t="s">
        <v>14</v>
      </c>
      <c r="AI269" s="29"/>
      <c r="AJ269" s="29" t="s">
        <v>14</v>
      </c>
      <c r="AK269" s="29"/>
      <c r="AL269" s="29" t="s">
        <v>15</v>
      </c>
      <c r="AM269" s="29"/>
      <c r="AN269" s="29" t="s">
        <v>14</v>
      </c>
      <c r="AO269" s="29"/>
      <c r="AP269" s="29" t="s">
        <v>14</v>
      </c>
      <c r="AQ269" s="29"/>
      <c r="AR269" s="29" t="s">
        <v>14</v>
      </c>
      <c r="AS269" s="29"/>
      <c r="AT269" s="29" t="s">
        <v>14</v>
      </c>
      <c r="AU269" s="29"/>
      <c r="AV269" s="29" t="s">
        <v>14</v>
      </c>
      <c r="AW269" s="29"/>
      <c r="AX269" s="29" t="s">
        <v>14</v>
      </c>
      <c r="AY269" s="29"/>
      <c r="AZ269" s="29" t="s">
        <v>14</v>
      </c>
      <c r="BA269" s="29"/>
      <c r="BB269" s="29" t="s">
        <v>14</v>
      </c>
      <c r="BC269" s="29"/>
      <c r="BD269" s="29" t="s">
        <v>14</v>
      </c>
      <c r="BE269" s="67"/>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DQ269" s="16"/>
      <c r="DR269" s="16"/>
      <c r="DS269" s="16"/>
      <c r="DT269" s="16"/>
      <c r="DU269" s="16"/>
      <c r="DV269" s="16"/>
      <c r="DW269" s="16"/>
      <c r="DX269" s="16"/>
      <c r="DY269" s="16"/>
      <c r="DZ269" s="16"/>
      <c r="EA269" s="16"/>
      <c r="EB269" s="16"/>
      <c r="EC269" s="16"/>
      <c r="ED269" s="16"/>
      <c r="EE269" s="16"/>
      <c r="EF269" s="16"/>
      <c r="EG269" s="16"/>
      <c r="EH269" s="16"/>
      <c r="EI269" s="16"/>
      <c r="EJ269" s="16"/>
      <c r="EK269" s="16"/>
      <c r="EL269" s="16"/>
      <c r="EM269" s="16"/>
      <c r="EN269" s="16"/>
      <c r="EO269" s="16"/>
      <c r="EP269" s="16"/>
      <c r="EQ269" s="16"/>
      <c r="ER269" s="16"/>
      <c r="ES269" s="16"/>
      <c r="ET269" s="16"/>
      <c r="EU269" s="16"/>
      <c r="EV269" s="16"/>
      <c r="EW269" s="16"/>
      <c r="EX269" s="16"/>
      <c r="EY269" s="16"/>
      <c r="EZ269" s="16"/>
      <c r="FA269" s="16"/>
      <c r="FB269" s="16"/>
      <c r="FC269" s="16"/>
      <c r="FD269" s="16"/>
      <c r="FE269" s="16"/>
      <c r="FF269" s="16"/>
      <c r="FG269" s="16"/>
      <c r="FH269" s="16"/>
      <c r="FI269" s="16"/>
      <c r="FJ269" s="16"/>
      <c r="FK269" s="16"/>
      <c r="FL269" s="16"/>
      <c r="FM269" s="16"/>
      <c r="FN269" s="16"/>
      <c r="FO269" s="16"/>
      <c r="FP269" s="16"/>
      <c r="FQ269" s="16"/>
      <c r="FR269" s="16"/>
      <c r="FS269" s="16"/>
      <c r="FT269" s="16"/>
      <c r="FU269" s="16"/>
      <c r="FV269" s="16"/>
      <c r="FW269" s="16"/>
      <c r="FX269" s="16"/>
      <c r="FY269" s="16"/>
      <c r="FZ269" s="16"/>
      <c r="GA269" s="16"/>
      <c r="GB269" s="16"/>
      <c r="GC269" s="16"/>
      <c r="GD269" s="16"/>
      <c r="GE269" s="16"/>
      <c r="GF269" s="16"/>
      <c r="GG269" s="16"/>
      <c r="GH269" s="16"/>
      <c r="GI269" s="16"/>
      <c r="GJ269" s="16"/>
      <c r="GK269" s="16"/>
      <c r="GL269" s="16"/>
      <c r="GM269" s="16"/>
      <c r="GN269" s="16"/>
      <c r="GO269" s="16"/>
      <c r="GP269" s="16"/>
      <c r="GQ269" s="16"/>
      <c r="GR269" s="16"/>
      <c r="GS269" s="16"/>
      <c r="GT269" s="16"/>
      <c r="GU269" s="16"/>
      <c r="GV269" s="16"/>
      <c r="GW269" s="16"/>
      <c r="GX269" s="16"/>
      <c r="GY269" s="16"/>
      <c r="GZ269" s="16"/>
      <c r="HA269" s="16"/>
      <c r="HB269" s="16"/>
      <c r="HC269" s="16"/>
      <c r="HD269" s="16"/>
      <c r="HE269" s="16"/>
      <c r="HF269" s="16"/>
      <c r="HG269" s="16"/>
      <c r="HH269" s="16"/>
      <c r="HI269" s="16"/>
      <c r="HJ269" s="16"/>
      <c r="HK269" s="16"/>
      <c r="HL269" s="16"/>
      <c r="HM269" s="16"/>
      <c r="HN269" s="16"/>
      <c r="HO269" s="16"/>
      <c r="HP269" s="16"/>
      <c r="HQ269" s="16"/>
      <c r="HR269" s="16"/>
      <c r="HS269" s="16"/>
      <c r="HT269" s="16"/>
      <c r="HU269" s="16"/>
      <c r="HV269" s="16"/>
      <c r="HW269" s="16"/>
      <c r="HX269" s="16"/>
      <c r="HY269" s="16"/>
      <c r="HZ269" s="16"/>
      <c r="IA269" s="16"/>
      <c r="IB269" s="16"/>
      <c r="IC269" s="16"/>
    </row>
    <row r="270" spans="1:237" customFormat="1">
      <c r="A270" s="14"/>
      <c r="B270" s="90" t="s">
        <v>76</v>
      </c>
      <c r="C270" s="91">
        <v>2018</v>
      </c>
      <c r="D270" s="29" t="s">
        <v>14</v>
      </c>
      <c r="E270" s="45"/>
      <c r="F270" s="29" t="s">
        <v>14</v>
      </c>
      <c r="G270" s="45"/>
      <c r="H270" s="29" t="s">
        <v>14</v>
      </c>
      <c r="I270" s="45"/>
      <c r="J270" s="29" t="s">
        <v>14</v>
      </c>
      <c r="K270" s="45"/>
      <c r="L270" s="29">
        <v>10</v>
      </c>
      <c r="M270" s="29"/>
      <c r="N270" s="29" t="s">
        <v>14</v>
      </c>
      <c r="O270" s="45"/>
      <c r="P270" s="29" t="s">
        <v>14</v>
      </c>
      <c r="Q270" s="45"/>
      <c r="R270" s="29" t="s">
        <v>14</v>
      </c>
      <c r="S270" s="45"/>
      <c r="T270" s="29" t="s">
        <v>14</v>
      </c>
      <c r="U270" s="45"/>
      <c r="V270" s="29" t="s">
        <v>14</v>
      </c>
      <c r="W270" s="45"/>
      <c r="X270" s="29" t="s">
        <v>14</v>
      </c>
      <c r="Y270" s="45"/>
      <c r="Z270" s="29" t="s">
        <v>14</v>
      </c>
      <c r="AA270" s="45"/>
      <c r="AB270" s="29" t="s">
        <v>14</v>
      </c>
      <c r="AC270" s="45"/>
      <c r="AD270" s="29" t="s">
        <v>14</v>
      </c>
      <c r="AE270" s="45"/>
      <c r="AF270" s="29" t="s">
        <v>14</v>
      </c>
      <c r="AG270" s="29"/>
      <c r="AH270" s="29" t="s">
        <v>14</v>
      </c>
      <c r="AI270" s="45"/>
      <c r="AJ270" s="29" t="s">
        <v>14</v>
      </c>
      <c r="AK270" s="45"/>
      <c r="AL270" s="29" t="s">
        <v>14</v>
      </c>
      <c r="AM270" s="45"/>
      <c r="AN270" s="29" t="s">
        <v>14</v>
      </c>
      <c r="AO270" s="45"/>
      <c r="AP270" s="29" t="s">
        <v>14</v>
      </c>
      <c r="AQ270" s="29"/>
      <c r="AR270" s="29" t="s">
        <v>14</v>
      </c>
      <c r="AS270" s="45"/>
      <c r="AT270" s="29" t="s">
        <v>14</v>
      </c>
      <c r="AU270" s="45"/>
      <c r="AV270" s="29" t="s">
        <v>14</v>
      </c>
      <c r="AW270" s="45"/>
      <c r="AX270" s="29" t="s">
        <v>14</v>
      </c>
      <c r="AY270" s="45"/>
      <c r="AZ270" s="29" t="s">
        <v>14</v>
      </c>
      <c r="BA270" s="45"/>
      <c r="BB270" s="29" t="s">
        <v>14</v>
      </c>
      <c r="BC270" s="45"/>
      <c r="BD270" s="29" t="s">
        <v>14</v>
      </c>
      <c r="BE270" s="67"/>
      <c r="BF270" s="16"/>
      <c r="BG270" s="16"/>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c r="DU270" s="14"/>
      <c r="DV270" s="14"/>
      <c r="DW270" s="14"/>
      <c r="DX270" s="14"/>
      <c r="DY270" s="14"/>
      <c r="DZ270" s="14"/>
      <c r="EA270" s="14"/>
      <c r="EB270" s="14"/>
      <c r="EC270" s="14"/>
      <c r="ED270" s="14"/>
      <c r="EE270" s="14"/>
      <c r="EF270" s="14"/>
      <c r="EG270" s="14"/>
      <c r="EH270" s="14"/>
      <c r="EI270" s="14"/>
      <c r="EJ270" s="14"/>
      <c r="EK270" s="14"/>
      <c r="EL270" s="14"/>
      <c r="EM270" s="14"/>
      <c r="EN270" s="14"/>
      <c r="EO270" s="14"/>
      <c r="EP270" s="14"/>
      <c r="EQ270" s="14"/>
      <c r="ER270" s="14"/>
      <c r="ES270" s="14"/>
      <c r="ET270" s="14"/>
      <c r="EU270" s="14"/>
      <c r="EV270" s="14"/>
      <c r="EW270" s="14"/>
      <c r="EX270" s="14"/>
      <c r="EY270" s="14"/>
      <c r="EZ270" s="14"/>
      <c r="FA270" s="14"/>
      <c r="FB270" s="14"/>
      <c r="FC270" s="14"/>
      <c r="FD270" s="14"/>
      <c r="FE270" s="14"/>
      <c r="FF270" s="14"/>
      <c r="FG270" s="14"/>
      <c r="FH270" s="14"/>
      <c r="FI270" s="14"/>
      <c r="FJ270" s="14"/>
      <c r="FK270" s="14"/>
      <c r="FL270" s="14"/>
      <c r="FM270" s="14"/>
      <c r="FN270" s="14"/>
      <c r="FO270" s="14"/>
      <c r="FP270" s="14"/>
      <c r="FQ270" s="14"/>
      <c r="FR270" s="14"/>
      <c r="FS270" s="14"/>
      <c r="FT270" s="14"/>
      <c r="FU270" s="14"/>
      <c r="FV270" s="14"/>
      <c r="FW270" s="14"/>
      <c r="FX270" s="14"/>
      <c r="FY270" s="14"/>
      <c r="FZ270" s="14"/>
      <c r="GA270" s="14"/>
      <c r="GB270" s="14"/>
      <c r="GC270" s="14"/>
      <c r="GD270" s="14"/>
      <c r="GE270" s="14"/>
      <c r="GF270" s="14"/>
      <c r="GG270" s="14"/>
      <c r="GH270" s="14"/>
      <c r="GI270" s="14"/>
      <c r="GJ270" s="14"/>
      <c r="GK270" s="14"/>
      <c r="GL270" s="14"/>
      <c r="GM270" s="14"/>
      <c r="GN270" s="14"/>
      <c r="GO270" s="14"/>
      <c r="GP270" s="14"/>
      <c r="GQ270" s="14"/>
      <c r="GR270" s="14"/>
      <c r="GS270" s="14"/>
      <c r="GT270" s="14"/>
      <c r="GU270" s="14"/>
      <c r="GV270" s="14"/>
      <c r="GW270" s="14"/>
      <c r="GX270" s="14"/>
      <c r="GY270" s="14"/>
      <c r="GZ270" s="14"/>
      <c r="HA270" s="14"/>
      <c r="HB270" s="14"/>
      <c r="HC270" s="14"/>
      <c r="HD270" s="14"/>
      <c r="HE270" s="14"/>
      <c r="HF270" s="14"/>
      <c r="HG270" s="14"/>
      <c r="HH270" s="14"/>
      <c r="HI270" s="14"/>
      <c r="HJ270" s="14"/>
      <c r="HK270" s="14"/>
      <c r="HL270" s="14"/>
      <c r="HM270" s="14"/>
      <c r="HN270" s="14"/>
      <c r="HO270" s="14"/>
      <c r="HP270" s="14"/>
      <c r="HQ270" s="14"/>
      <c r="HR270" s="14"/>
      <c r="HS270" s="14"/>
      <c r="HT270" s="14"/>
      <c r="HU270" s="14"/>
      <c r="HV270" s="14"/>
      <c r="HW270" s="14"/>
      <c r="HX270" s="14"/>
      <c r="HY270" s="14"/>
      <c r="HZ270" s="14"/>
      <c r="IA270" s="14"/>
      <c r="IB270" s="14"/>
      <c r="IC270" s="14"/>
    </row>
    <row r="271" spans="1:237" customFormat="1">
      <c r="A271" s="14"/>
      <c r="B271" s="90"/>
      <c r="C271" s="91">
        <v>2019</v>
      </c>
      <c r="D271" s="29" t="s">
        <v>14</v>
      </c>
      <c r="E271" s="45"/>
      <c r="F271" s="29" t="s">
        <v>14</v>
      </c>
      <c r="G271" s="45"/>
      <c r="H271" s="29" t="s">
        <v>14</v>
      </c>
      <c r="I271" s="45"/>
      <c r="J271" s="29" t="s">
        <v>14</v>
      </c>
      <c r="K271" s="45"/>
      <c r="L271" s="29">
        <v>21</v>
      </c>
      <c r="M271" s="29"/>
      <c r="N271" s="29" t="s">
        <v>14</v>
      </c>
      <c r="O271" s="45"/>
      <c r="P271" s="29" t="s">
        <v>14</v>
      </c>
      <c r="Q271" s="45"/>
      <c r="R271" s="29" t="s">
        <v>14</v>
      </c>
      <c r="S271" s="45"/>
      <c r="T271" s="29" t="s">
        <v>14</v>
      </c>
      <c r="U271" s="45"/>
      <c r="V271" s="29" t="s">
        <v>14</v>
      </c>
      <c r="W271" s="45"/>
      <c r="X271" s="29" t="s">
        <v>14</v>
      </c>
      <c r="Y271" s="45"/>
      <c r="Z271" s="29" t="s">
        <v>14</v>
      </c>
      <c r="AA271" s="45"/>
      <c r="AB271" s="29" t="s">
        <v>14</v>
      </c>
      <c r="AC271" s="45"/>
      <c r="AD271" s="29" t="s">
        <v>14</v>
      </c>
      <c r="AE271" s="45"/>
      <c r="AF271" s="29" t="s">
        <v>14</v>
      </c>
      <c r="AG271" s="29"/>
      <c r="AH271" s="29" t="s">
        <v>14</v>
      </c>
      <c r="AI271" s="45"/>
      <c r="AJ271" s="29" t="s">
        <v>14</v>
      </c>
      <c r="AK271" s="45"/>
      <c r="AL271" s="29" t="s">
        <v>14</v>
      </c>
      <c r="AM271" s="45"/>
      <c r="AN271" s="29" t="s">
        <v>14</v>
      </c>
      <c r="AO271" s="45"/>
      <c r="AP271" s="29" t="s">
        <v>14</v>
      </c>
      <c r="AQ271" s="29"/>
      <c r="AR271" s="29" t="s">
        <v>14</v>
      </c>
      <c r="AS271" s="45"/>
      <c r="AT271" s="29" t="s">
        <v>14</v>
      </c>
      <c r="AU271" s="45"/>
      <c r="AV271" s="29" t="s">
        <v>14</v>
      </c>
      <c r="AW271" s="45"/>
      <c r="AX271" s="29" t="s">
        <v>14</v>
      </c>
      <c r="AY271" s="45"/>
      <c r="AZ271" s="29" t="s">
        <v>14</v>
      </c>
      <c r="BA271" s="45"/>
      <c r="BB271" s="29" t="s">
        <v>14</v>
      </c>
      <c r="BC271" s="45"/>
      <c r="BD271" s="29" t="s">
        <v>14</v>
      </c>
      <c r="BE271" s="67"/>
      <c r="BF271" s="16"/>
      <c r="BG271" s="16"/>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c r="DU271" s="14"/>
      <c r="DV271" s="14"/>
      <c r="DW271" s="14"/>
      <c r="DX271" s="14"/>
      <c r="DY271" s="14"/>
      <c r="DZ271" s="14"/>
      <c r="EA271" s="14"/>
      <c r="EB271" s="14"/>
      <c r="EC271" s="14"/>
      <c r="ED271" s="14"/>
      <c r="EE271" s="14"/>
      <c r="EF271" s="14"/>
      <c r="EG271" s="14"/>
      <c r="EH271" s="14"/>
      <c r="EI271" s="14"/>
      <c r="EJ271" s="14"/>
      <c r="EK271" s="14"/>
      <c r="EL271" s="14"/>
      <c r="EM271" s="14"/>
      <c r="EN271" s="14"/>
      <c r="EO271" s="14"/>
      <c r="EP271" s="14"/>
      <c r="EQ271" s="14"/>
      <c r="ER271" s="14"/>
      <c r="ES271" s="14"/>
      <c r="ET271" s="14"/>
      <c r="EU271" s="14"/>
      <c r="EV271" s="14"/>
      <c r="EW271" s="14"/>
      <c r="EX271" s="14"/>
      <c r="EY271" s="14"/>
      <c r="EZ271" s="14"/>
      <c r="FA271" s="14"/>
      <c r="FB271" s="14"/>
      <c r="FC271" s="14"/>
      <c r="FD271" s="14"/>
      <c r="FE271" s="14"/>
      <c r="FF271" s="14"/>
      <c r="FG271" s="14"/>
      <c r="FH271" s="14"/>
      <c r="FI271" s="14"/>
      <c r="FJ271" s="14"/>
      <c r="FK271" s="14"/>
      <c r="FL271" s="14"/>
      <c r="FM271" s="14"/>
      <c r="FN271" s="14"/>
      <c r="FO271" s="14"/>
      <c r="FP271" s="14"/>
      <c r="FQ271" s="14"/>
      <c r="FR271" s="14"/>
      <c r="FS271" s="14"/>
      <c r="FT271" s="14"/>
      <c r="FU271" s="14"/>
      <c r="FV271" s="14"/>
      <c r="FW271" s="14"/>
      <c r="FX271" s="14"/>
      <c r="FY271" s="14"/>
      <c r="FZ271" s="14"/>
      <c r="GA271" s="14"/>
      <c r="GB271" s="14"/>
      <c r="GC271" s="14"/>
      <c r="GD271" s="14"/>
      <c r="GE271" s="14"/>
      <c r="GF271" s="14"/>
      <c r="GG271" s="14"/>
      <c r="GH271" s="14"/>
      <c r="GI271" s="14"/>
      <c r="GJ271" s="14"/>
      <c r="GK271" s="14"/>
      <c r="GL271" s="14"/>
      <c r="GM271" s="14"/>
      <c r="GN271" s="14"/>
      <c r="GO271" s="14"/>
      <c r="GP271" s="14"/>
      <c r="GQ271" s="14"/>
      <c r="GR271" s="14"/>
      <c r="GS271" s="14"/>
      <c r="GT271" s="14"/>
      <c r="GU271" s="14"/>
      <c r="GV271" s="14"/>
      <c r="GW271" s="14"/>
      <c r="GX271" s="14"/>
      <c r="GY271" s="14"/>
      <c r="GZ271" s="14"/>
      <c r="HA271" s="14"/>
      <c r="HB271" s="14"/>
      <c r="HC271" s="14"/>
      <c r="HD271" s="14"/>
      <c r="HE271" s="14"/>
      <c r="HF271" s="14"/>
      <c r="HG271" s="14"/>
      <c r="HH271" s="14"/>
      <c r="HI271" s="14"/>
      <c r="HJ271" s="14"/>
      <c r="HK271" s="14"/>
      <c r="HL271" s="14"/>
      <c r="HM271" s="14"/>
      <c r="HN271" s="14"/>
      <c r="HO271" s="14"/>
      <c r="HP271" s="14"/>
      <c r="HQ271" s="14"/>
      <c r="HR271" s="14"/>
      <c r="HS271" s="14"/>
      <c r="HT271" s="14"/>
      <c r="HU271" s="14"/>
      <c r="HV271" s="14"/>
      <c r="HW271" s="14"/>
      <c r="HX271" s="14"/>
      <c r="HY271" s="14"/>
      <c r="HZ271" s="14"/>
      <c r="IA271" s="14"/>
      <c r="IB271" s="14"/>
      <c r="IC271" s="14"/>
    </row>
    <row r="272" spans="1:237" customFormat="1">
      <c r="A272" s="14"/>
      <c r="B272" s="90"/>
      <c r="C272" s="91">
        <v>2020</v>
      </c>
      <c r="D272" s="29" t="s">
        <v>14</v>
      </c>
      <c r="E272" s="45"/>
      <c r="F272" s="29" t="s">
        <v>14</v>
      </c>
      <c r="G272" s="45"/>
      <c r="H272" s="29" t="s">
        <v>14</v>
      </c>
      <c r="I272" s="45"/>
      <c r="J272" s="29" t="s">
        <v>14</v>
      </c>
      <c r="K272" s="45"/>
      <c r="L272" s="29" t="s">
        <v>15</v>
      </c>
      <c r="M272" s="29"/>
      <c r="N272" s="29" t="s">
        <v>14</v>
      </c>
      <c r="O272" s="45"/>
      <c r="P272" s="29" t="s">
        <v>14</v>
      </c>
      <c r="Q272" s="45"/>
      <c r="R272" s="29" t="s">
        <v>14</v>
      </c>
      <c r="S272" s="45"/>
      <c r="T272" s="29" t="s">
        <v>14</v>
      </c>
      <c r="U272" s="45"/>
      <c r="V272" s="29" t="s">
        <v>14</v>
      </c>
      <c r="W272" s="45"/>
      <c r="X272" s="29" t="s">
        <v>14</v>
      </c>
      <c r="Y272" s="45"/>
      <c r="Z272" s="29" t="s">
        <v>14</v>
      </c>
      <c r="AA272" s="45"/>
      <c r="AB272" s="29" t="s">
        <v>14</v>
      </c>
      <c r="AC272" s="45"/>
      <c r="AD272" s="29" t="s">
        <v>14</v>
      </c>
      <c r="AE272" s="45"/>
      <c r="AF272" s="29" t="s">
        <v>14</v>
      </c>
      <c r="AG272" s="29"/>
      <c r="AH272" s="29" t="s">
        <v>14</v>
      </c>
      <c r="AI272" s="45"/>
      <c r="AJ272" s="29" t="s">
        <v>14</v>
      </c>
      <c r="AK272" s="45"/>
      <c r="AL272" s="29" t="s">
        <v>14</v>
      </c>
      <c r="AM272" s="45"/>
      <c r="AN272" s="29" t="s">
        <v>14</v>
      </c>
      <c r="AO272" s="45"/>
      <c r="AP272" s="29" t="s">
        <v>14</v>
      </c>
      <c r="AQ272" s="29"/>
      <c r="AR272" s="29" t="s">
        <v>14</v>
      </c>
      <c r="AS272" s="45"/>
      <c r="AT272" s="29" t="s">
        <v>14</v>
      </c>
      <c r="AU272" s="45"/>
      <c r="AV272" s="29" t="s">
        <v>14</v>
      </c>
      <c r="AW272" s="45"/>
      <c r="AX272" s="29" t="s">
        <v>14</v>
      </c>
      <c r="AY272" s="45"/>
      <c r="AZ272" s="29" t="s">
        <v>14</v>
      </c>
      <c r="BA272" s="45"/>
      <c r="BB272" s="29" t="s">
        <v>14</v>
      </c>
      <c r="BC272" s="45"/>
      <c r="BD272" s="29" t="s">
        <v>14</v>
      </c>
      <c r="BE272" s="67"/>
      <c r="BF272" s="16"/>
      <c r="BG272" s="16"/>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c r="DU272" s="14"/>
      <c r="DV272" s="14"/>
      <c r="DW272" s="14"/>
      <c r="DX272" s="14"/>
      <c r="DY272" s="14"/>
      <c r="DZ272" s="14"/>
      <c r="EA272" s="14"/>
      <c r="EB272" s="14"/>
      <c r="EC272" s="14"/>
      <c r="ED272" s="14"/>
      <c r="EE272" s="14"/>
      <c r="EF272" s="14"/>
      <c r="EG272" s="14"/>
      <c r="EH272" s="14"/>
      <c r="EI272" s="14"/>
      <c r="EJ272" s="14"/>
      <c r="EK272" s="14"/>
      <c r="EL272" s="14"/>
      <c r="EM272" s="14"/>
      <c r="EN272" s="14"/>
      <c r="EO272" s="14"/>
      <c r="EP272" s="14"/>
      <c r="EQ272" s="14"/>
      <c r="ER272" s="14"/>
      <c r="ES272" s="14"/>
      <c r="ET272" s="14"/>
      <c r="EU272" s="14"/>
      <c r="EV272" s="14"/>
      <c r="EW272" s="14"/>
      <c r="EX272" s="14"/>
      <c r="EY272" s="14"/>
      <c r="EZ272" s="14"/>
      <c r="FA272" s="14"/>
      <c r="FB272" s="14"/>
      <c r="FC272" s="14"/>
      <c r="FD272" s="14"/>
      <c r="FE272" s="14"/>
      <c r="FF272" s="14"/>
      <c r="FG272" s="14"/>
      <c r="FH272" s="14"/>
      <c r="FI272" s="14"/>
      <c r="FJ272" s="14"/>
      <c r="FK272" s="14"/>
      <c r="FL272" s="14"/>
      <c r="FM272" s="14"/>
      <c r="FN272" s="14"/>
      <c r="FO272" s="14"/>
      <c r="FP272" s="14"/>
      <c r="FQ272" s="14"/>
      <c r="FR272" s="14"/>
      <c r="FS272" s="14"/>
      <c r="FT272" s="14"/>
      <c r="FU272" s="14"/>
      <c r="FV272" s="14"/>
      <c r="FW272" s="14"/>
      <c r="FX272" s="14"/>
      <c r="FY272" s="14"/>
      <c r="FZ272" s="14"/>
      <c r="GA272" s="14"/>
      <c r="GB272" s="14"/>
      <c r="GC272" s="14"/>
      <c r="GD272" s="14"/>
      <c r="GE272" s="14"/>
      <c r="GF272" s="14"/>
      <c r="GG272" s="14"/>
      <c r="GH272" s="14"/>
      <c r="GI272" s="14"/>
      <c r="GJ272" s="14"/>
      <c r="GK272" s="14"/>
      <c r="GL272" s="14"/>
      <c r="GM272" s="14"/>
      <c r="GN272" s="14"/>
      <c r="GO272" s="14"/>
      <c r="GP272" s="14"/>
      <c r="GQ272" s="14"/>
      <c r="GR272" s="14"/>
      <c r="GS272" s="14"/>
      <c r="GT272" s="14"/>
      <c r="GU272" s="14"/>
      <c r="GV272" s="14"/>
      <c r="GW272" s="14"/>
      <c r="GX272" s="14"/>
      <c r="GY272" s="14"/>
      <c r="GZ272" s="14"/>
      <c r="HA272" s="14"/>
      <c r="HB272" s="14"/>
      <c r="HC272" s="14"/>
      <c r="HD272" s="14"/>
      <c r="HE272" s="14"/>
      <c r="HF272" s="14"/>
      <c r="HG272" s="14"/>
      <c r="HH272" s="14"/>
      <c r="HI272" s="14"/>
      <c r="HJ272" s="14"/>
      <c r="HK272" s="14"/>
      <c r="HL272" s="14"/>
      <c r="HM272" s="14"/>
      <c r="HN272" s="14"/>
      <c r="HO272" s="14"/>
      <c r="HP272" s="14"/>
      <c r="HQ272" s="14"/>
      <c r="HR272" s="14"/>
      <c r="HS272" s="14"/>
      <c r="HT272" s="14"/>
      <c r="HU272" s="14"/>
      <c r="HV272" s="14"/>
      <c r="HW272" s="14"/>
      <c r="HX272" s="14"/>
      <c r="HY272" s="14"/>
      <c r="HZ272" s="14"/>
      <c r="IA272" s="14"/>
      <c r="IB272" s="14"/>
      <c r="IC272" s="14"/>
    </row>
    <row r="273" spans="1:237" s="2" customFormat="1">
      <c r="A273" s="14"/>
      <c r="B273" s="90"/>
      <c r="C273" s="92">
        <v>2022</v>
      </c>
      <c r="D273" s="29" t="s">
        <v>14</v>
      </c>
      <c r="E273" s="45"/>
      <c r="F273" s="29" t="s">
        <v>14</v>
      </c>
      <c r="G273" s="45"/>
      <c r="H273" s="29" t="s">
        <v>14</v>
      </c>
      <c r="I273" s="45"/>
      <c r="J273" s="29" t="s">
        <v>14</v>
      </c>
      <c r="K273" s="45"/>
      <c r="L273" s="29" t="s">
        <v>14</v>
      </c>
      <c r="M273" s="29"/>
      <c r="N273" s="29">
        <v>51</v>
      </c>
      <c r="O273" s="45"/>
      <c r="P273" s="29" t="s">
        <v>14</v>
      </c>
      <c r="Q273" s="45"/>
      <c r="R273" s="29" t="s">
        <v>14</v>
      </c>
      <c r="S273" s="45"/>
      <c r="T273" s="29" t="s">
        <v>14</v>
      </c>
      <c r="U273" s="45"/>
      <c r="V273" s="29" t="s">
        <v>14</v>
      </c>
      <c r="W273" s="45"/>
      <c r="X273" s="29" t="s">
        <v>14</v>
      </c>
      <c r="Y273" s="45"/>
      <c r="Z273" s="29" t="s">
        <v>14</v>
      </c>
      <c r="AA273" s="45"/>
      <c r="AB273" s="29" t="s">
        <v>14</v>
      </c>
      <c r="AC273" s="45"/>
      <c r="AD273" s="29" t="s">
        <v>14</v>
      </c>
      <c r="AE273" s="45"/>
      <c r="AF273" s="29" t="s">
        <v>14</v>
      </c>
      <c r="AG273" s="29"/>
      <c r="AH273" s="29" t="s">
        <v>14</v>
      </c>
      <c r="AI273" s="45"/>
      <c r="AJ273" s="29" t="s">
        <v>14</v>
      </c>
      <c r="AK273" s="45"/>
      <c r="AL273" s="29" t="s">
        <v>14</v>
      </c>
      <c r="AM273" s="45"/>
      <c r="AN273" s="29" t="s">
        <v>14</v>
      </c>
      <c r="AO273" s="45"/>
      <c r="AP273" s="29" t="s">
        <v>14</v>
      </c>
      <c r="AQ273" s="29"/>
      <c r="AR273" s="29" t="s">
        <v>14</v>
      </c>
      <c r="AS273" s="45"/>
      <c r="AT273" s="29" t="s">
        <v>15</v>
      </c>
      <c r="AU273" s="45"/>
      <c r="AV273" s="29" t="s">
        <v>14</v>
      </c>
      <c r="AW273" s="45"/>
      <c r="AX273" s="29" t="s">
        <v>14</v>
      </c>
      <c r="AY273" s="45"/>
      <c r="AZ273" s="29" t="s">
        <v>14</v>
      </c>
      <c r="BA273" s="45"/>
      <c r="BB273" s="29" t="s">
        <v>14</v>
      </c>
      <c r="BC273" s="45"/>
      <c r="BD273" s="29" t="s">
        <v>14</v>
      </c>
      <c r="BE273" s="67"/>
      <c r="BF273" s="16"/>
      <c r="BG273" s="16"/>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c r="DU273" s="14"/>
      <c r="DV273" s="14"/>
      <c r="DW273" s="14"/>
      <c r="DX273" s="14"/>
      <c r="DY273" s="14"/>
      <c r="DZ273" s="14"/>
      <c r="EA273" s="14"/>
      <c r="EB273" s="14"/>
      <c r="EC273" s="14"/>
      <c r="ED273" s="14"/>
      <c r="EE273" s="14"/>
      <c r="EF273" s="14"/>
      <c r="EG273" s="14"/>
      <c r="EH273" s="14"/>
      <c r="EI273" s="14"/>
      <c r="EJ273" s="14"/>
      <c r="EK273" s="14"/>
      <c r="EL273" s="14"/>
      <c r="EM273" s="14"/>
      <c r="EN273" s="14"/>
      <c r="EO273" s="14"/>
      <c r="EP273" s="14"/>
      <c r="EQ273" s="14"/>
      <c r="ER273" s="14"/>
      <c r="ES273" s="14"/>
      <c r="ET273" s="14"/>
      <c r="EU273" s="14"/>
      <c r="EV273" s="14"/>
      <c r="EW273" s="14"/>
      <c r="EX273" s="14"/>
      <c r="EY273" s="14"/>
      <c r="EZ273" s="14"/>
      <c r="FA273" s="14"/>
      <c r="FB273" s="14"/>
      <c r="FC273" s="14"/>
      <c r="FD273" s="14"/>
      <c r="FE273" s="14"/>
      <c r="FF273" s="14"/>
      <c r="FG273" s="14"/>
      <c r="FH273" s="14"/>
      <c r="FI273" s="14"/>
      <c r="FJ273" s="14"/>
      <c r="FK273" s="14"/>
      <c r="FL273" s="14"/>
      <c r="FM273" s="14"/>
      <c r="FN273" s="14"/>
      <c r="FO273" s="14"/>
      <c r="FP273" s="14"/>
      <c r="FQ273" s="14"/>
      <c r="FR273" s="14"/>
      <c r="FS273" s="14"/>
      <c r="FT273" s="14"/>
      <c r="FU273" s="14"/>
      <c r="FV273" s="14"/>
      <c r="FW273" s="14"/>
      <c r="FX273" s="14"/>
      <c r="FY273" s="14"/>
      <c r="FZ273" s="14"/>
      <c r="GA273" s="14"/>
      <c r="GB273" s="14"/>
      <c r="GC273" s="14"/>
      <c r="GD273" s="14"/>
      <c r="GE273" s="14"/>
      <c r="GF273" s="14"/>
      <c r="GG273" s="14"/>
      <c r="GH273" s="14"/>
      <c r="GI273" s="14"/>
      <c r="GJ273" s="14"/>
      <c r="GK273" s="14"/>
      <c r="GL273" s="14"/>
      <c r="GM273" s="14"/>
      <c r="GN273" s="14"/>
      <c r="GO273" s="14"/>
      <c r="GP273" s="14"/>
      <c r="GQ273" s="14"/>
      <c r="GR273" s="14"/>
      <c r="GS273" s="14"/>
      <c r="GT273" s="14"/>
      <c r="GU273" s="14"/>
      <c r="GV273" s="14"/>
      <c r="GW273" s="14"/>
      <c r="GX273" s="14"/>
      <c r="GY273" s="14"/>
      <c r="GZ273" s="14"/>
      <c r="HA273" s="14"/>
      <c r="HB273" s="14"/>
      <c r="HC273" s="14"/>
      <c r="HD273" s="14"/>
      <c r="HE273" s="14"/>
      <c r="HF273" s="14"/>
      <c r="HG273" s="14"/>
      <c r="HH273" s="14"/>
      <c r="HI273" s="14"/>
      <c r="HJ273" s="14"/>
      <c r="HK273" s="14"/>
      <c r="HL273" s="14"/>
      <c r="HM273" s="14"/>
      <c r="HN273" s="14"/>
      <c r="HO273" s="14"/>
      <c r="HP273" s="14"/>
      <c r="HQ273" s="14"/>
      <c r="HR273" s="14"/>
      <c r="HS273" s="14"/>
      <c r="HT273" s="14"/>
      <c r="HU273" s="14"/>
      <c r="HV273" s="14"/>
      <c r="HW273" s="14"/>
      <c r="HX273" s="14"/>
      <c r="HY273" s="14"/>
      <c r="HZ273" s="14"/>
      <c r="IA273" s="14"/>
      <c r="IB273" s="14"/>
      <c r="IC273" s="14"/>
    </row>
    <row r="274" spans="1:237" s="3" customFormat="1">
      <c r="A274" s="25"/>
      <c r="B274" s="90" t="s">
        <v>77</v>
      </c>
      <c r="C274" s="91">
        <v>2019</v>
      </c>
      <c r="D274" s="29" t="s">
        <v>14</v>
      </c>
      <c r="E274" s="45"/>
      <c r="F274" s="29" t="s">
        <v>14</v>
      </c>
      <c r="G274" s="45"/>
      <c r="H274" s="29" t="s">
        <v>14</v>
      </c>
      <c r="I274" s="45"/>
      <c r="J274" s="29" t="s">
        <v>14</v>
      </c>
      <c r="K274" s="45"/>
      <c r="L274" s="29" t="s">
        <v>15</v>
      </c>
      <c r="M274" s="29"/>
      <c r="N274" s="29" t="s">
        <v>15</v>
      </c>
      <c r="O274" s="45"/>
      <c r="P274" s="29" t="s">
        <v>14</v>
      </c>
      <c r="Q274" s="45"/>
      <c r="R274" s="29" t="s">
        <v>14</v>
      </c>
      <c r="S274" s="45"/>
      <c r="T274" s="29" t="s">
        <v>14</v>
      </c>
      <c r="U274" s="45"/>
      <c r="V274" s="29" t="s">
        <v>14</v>
      </c>
      <c r="W274" s="45"/>
      <c r="X274" s="29" t="s">
        <v>14</v>
      </c>
      <c r="Y274" s="45"/>
      <c r="Z274" s="29" t="s">
        <v>14</v>
      </c>
      <c r="AA274" s="45"/>
      <c r="AB274" s="29" t="s">
        <v>14</v>
      </c>
      <c r="AC274" s="45"/>
      <c r="AD274" s="29" t="s">
        <v>14</v>
      </c>
      <c r="AE274" s="45"/>
      <c r="AF274" s="29" t="s">
        <v>14</v>
      </c>
      <c r="AG274" s="29"/>
      <c r="AH274" s="29" t="s">
        <v>14</v>
      </c>
      <c r="AI274" s="45"/>
      <c r="AJ274" s="29" t="s">
        <v>14</v>
      </c>
      <c r="AK274" s="45"/>
      <c r="AL274" s="29" t="s">
        <v>14</v>
      </c>
      <c r="AM274" s="45"/>
      <c r="AN274" s="29" t="s">
        <v>14</v>
      </c>
      <c r="AO274" s="45"/>
      <c r="AP274" s="29" t="s">
        <v>14</v>
      </c>
      <c r="AQ274" s="29"/>
      <c r="AR274" s="29" t="s">
        <v>14</v>
      </c>
      <c r="AS274" s="45"/>
      <c r="AT274" s="29" t="s">
        <v>14</v>
      </c>
      <c r="AU274" s="45"/>
      <c r="AV274" s="29" t="s">
        <v>14</v>
      </c>
      <c r="AW274" s="45"/>
      <c r="AX274" s="29" t="s">
        <v>14</v>
      </c>
      <c r="AY274" s="45"/>
      <c r="AZ274" s="29" t="s">
        <v>14</v>
      </c>
      <c r="BA274" s="45"/>
      <c r="BB274" s="29" t="s">
        <v>14</v>
      </c>
      <c r="BC274" s="45"/>
      <c r="BD274" s="29" t="s">
        <v>14</v>
      </c>
      <c r="BE274" s="67"/>
      <c r="BF274" s="16"/>
      <c r="BG274" s="16"/>
      <c r="BH274" s="25"/>
      <c r="BI274" s="25"/>
      <c r="BJ274" s="25"/>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25"/>
      <c r="CW274" s="25"/>
      <c r="CX274" s="25"/>
      <c r="CY274" s="25"/>
      <c r="CZ274" s="25"/>
      <c r="DA274" s="25"/>
      <c r="DB274" s="25"/>
      <c r="DC274" s="25"/>
      <c r="DD274" s="25"/>
      <c r="DE274" s="25"/>
      <c r="DF274" s="25"/>
      <c r="DG274" s="25"/>
      <c r="DH274" s="25"/>
      <c r="DI274" s="25"/>
      <c r="DJ274" s="25"/>
      <c r="DK274" s="25"/>
      <c r="DL274" s="25"/>
      <c r="DM274" s="25"/>
      <c r="DN274" s="25"/>
      <c r="DO274" s="25"/>
      <c r="DP274" s="25"/>
      <c r="DQ274" s="25"/>
      <c r="DR274" s="25"/>
      <c r="DS274" s="25"/>
      <c r="DT274" s="25"/>
      <c r="DU274" s="25"/>
      <c r="DV274" s="25"/>
      <c r="DW274" s="25"/>
      <c r="DX274" s="25"/>
      <c r="DY274" s="25"/>
      <c r="DZ274" s="25"/>
      <c r="EA274" s="25"/>
      <c r="EB274" s="25"/>
      <c r="EC274" s="25"/>
      <c r="ED274" s="25"/>
      <c r="EE274" s="25"/>
      <c r="EF274" s="25"/>
      <c r="EG274" s="25"/>
      <c r="EH274" s="25"/>
      <c r="EI274" s="25"/>
      <c r="EJ274" s="25"/>
      <c r="EK274" s="25"/>
      <c r="EL274" s="25"/>
      <c r="EM274" s="25"/>
      <c r="EN274" s="25"/>
      <c r="EO274" s="25"/>
      <c r="EP274" s="25"/>
      <c r="EQ274" s="25"/>
      <c r="ER274" s="25"/>
      <c r="ES274" s="25"/>
      <c r="ET274" s="25"/>
      <c r="EU274" s="25"/>
      <c r="EV274" s="25"/>
      <c r="EW274" s="25"/>
      <c r="EX274" s="25"/>
      <c r="EY274" s="25"/>
      <c r="EZ274" s="25"/>
      <c r="FA274" s="25"/>
      <c r="FB274" s="25"/>
      <c r="FC274" s="25"/>
      <c r="FD274" s="25"/>
      <c r="FE274" s="25"/>
      <c r="FF274" s="25"/>
      <c r="FG274" s="25"/>
      <c r="FH274" s="25"/>
      <c r="FI274" s="25"/>
      <c r="FJ274" s="25"/>
      <c r="FK274" s="25"/>
      <c r="FL274" s="25"/>
      <c r="FM274" s="25"/>
      <c r="FN274" s="25"/>
      <c r="FO274" s="25"/>
      <c r="FP274" s="25"/>
      <c r="FQ274" s="25"/>
      <c r="FR274" s="25"/>
      <c r="FS274" s="25"/>
      <c r="FT274" s="25"/>
      <c r="FU274" s="25"/>
      <c r="FV274" s="25"/>
      <c r="FW274" s="25"/>
      <c r="FX274" s="25"/>
      <c r="FY274" s="25"/>
      <c r="FZ274" s="25"/>
      <c r="GA274" s="25"/>
      <c r="GB274" s="25"/>
      <c r="GC274" s="25"/>
      <c r="GD274" s="25"/>
      <c r="GE274" s="25"/>
      <c r="GF274" s="25"/>
      <c r="GG274" s="25"/>
      <c r="GH274" s="25"/>
      <c r="GI274" s="25"/>
      <c r="GJ274" s="25"/>
      <c r="GK274" s="25"/>
      <c r="GL274" s="25"/>
      <c r="GM274" s="25"/>
      <c r="GN274" s="25"/>
      <c r="GO274" s="25"/>
      <c r="GP274" s="25"/>
      <c r="GQ274" s="25"/>
      <c r="GR274" s="25"/>
      <c r="GS274" s="25"/>
      <c r="GT274" s="25"/>
      <c r="GU274" s="25"/>
      <c r="GV274" s="25"/>
      <c r="GW274" s="25"/>
      <c r="GX274" s="25"/>
      <c r="GY274" s="25"/>
      <c r="GZ274" s="25"/>
      <c r="HA274" s="25"/>
      <c r="HB274" s="25"/>
      <c r="HC274" s="25"/>
      <c r="HD274" s="25"/>
      <c r="HE274" s="25"/>
      <c r="HF274" s="25"/>
      <c r="HG274" s="25"/>
      <c r="HH274" s="25"/>
      <c r="HI274" s="25"/>
      <c r="HJ274" s="25"/>
      <c r="HK274" s="25"/>
      <c r="HL274" s="25"/>
      <c r="HM274" s="25"/>
      <c r="HN274" s="25"/>
      <c r="HO274" s="25"/>
      <c r="HP274" s="25"/>
      <c r="HQ274" s="25"/>
      <c r="HR274" s="25"/>
      <c r="HS274" s="25"/>
      <c r="HT274" s="25"/>
      <c r="HU274" s="25"/>
      <c r="HV274" s="25"/>
      <c r="HW274" s="25"/>
      <c r="HX274" s="25"/>
      <c r="HY274" s="25"/>
      <c r="HZ274" s="25"/>
      <c r="IA274" s="25"/>
      <c r="IB274" s="25"/>
      <c r="IC274" s="25"/>
    </row>
    <row r="275" spans="1:237" s="3" customFormat="1">
      <c r="A275" s="25"/>
      <c r="B275" s="90"/>
      <c r="C275" s="91">
        <v>2020</v>
      </c>
      <c r="D275" s="29" t="s">
        <v>14</v>
      </c>
      <c r="E275" s="29"/>
      <c r="F275" s="29" t="s">
        <v>14</v>
      </c>
      <c r="G275" s="29"/>
      <c r="H275" s="29" t="s">
        <v>14</v>
      </c>
      <c r="I275" s="29"/>
      <c r="J275" s="29" t="s">
        <v>14</v>
      </c>
      <c r="K275" s="29"/>
      <c r="L275" s="29" t="s">
        <v>14</v>
      </c>
      <c r="M275" s="29"/>
      <c r="N275" s="29" t="s">
        <v>15</v>
      </c>
      <c r="O275" s="29"/>
      <c r="P275" s="29" t="s">
        <v>14</v>
      </c>
      <c r="Q275" s="29"/>
      <c r="R275" s="29" t="s">
        <v>14</v>
      </c>
      <c r="S275" s="29"/>
      <c r="T275" s="29" t="s">
        <v>14</v>
      </c>
      <c r="U275" s="29"/>
      <c r="V275" s="29" t="s">
        <v>14</v>
      </c>
      <c r="W275" s="29"/>
      <c r="X275" s="29" t="s">
        <v>14</v>
      </c>
      <c r="Y275" s="29"/>
      <c r="Z275" s="29" t="s">
        <v>14</v>
      </c>
      <c r="AA275" s="29"/>
      <c r="AB275" s="29" t="s">
        <v>14</v>
      </c>
      <c r="AC275" s="29"/>
      <c r="AD275" s="29" t="s">
        <v>14</v>
      </c>
      <c r="AE275" s="29"/>
      <c r="AF275" s="29" t="s">
        <v>14</v>
      </c>
      <c r="AG275" s="29"/>
      <c r="AH275" s="29" t="s">
        <v>14</v>
      </c>
      <c r="AI275" s="29"/>
      <c r="AJ275" s="29" t="s">
        <v>14</v>
      </c>
      <c r="AK275" s="29"/>
      <c r="AL275" s="29" t="s">
        <v>14</v>
      </c>
      <c r="AM275" s="29"/>
      <c r="AN275" s="29" t="s">
        <v>14</v>
      </c>
      <c r="AO275" s="29"/>
      <c r="AP275" s="29" t="s">
        <v>14</v>
      </c>
      <c r="AQ275" s="29"/>
      <c r="AR275" s="29" t="s">
        <v>14</v>
      </c>
      <c r="AS275" s="29"/>
      <c r="AT275" s="29" t="s">
        <v>14</v>
      </c>
      <c r="AU275" s="29"/>
      <c r="AV275" s="29" t="s">
        <v>14</v>
      </c>
      <c r="AW275" s="29"/>
      <c r="AX275" s="29" t="s">
        <v>14</v>
      </c>
      <c r="AY275" s="29"/>
      <c r="AZ275" s="29" t="s">
        <v>15</v>
      </c>
      <c r="BA275" s="29"/>
      <c r="BB275" s="29" t="s">
        <v>14</v>
      </c>
      <c r="BC275" s="29"/>
      <c r="BD275" s="29" t="s">
        <v>14</v>
      </c>
      <c r="BE275" s="67"/>
      <c r="BF275" s="16"/>
      <c r="BG275" s="16"/>
      <c r="BH275" s="25"/>
      <c r="BI275" s="25"/>
      <c r="BJ275" s="25"/>
      <c r="BK275" s="25"/>
      <c r="BL275" s="25"/>
      <c r="BM275" s="25"/>
      <c r="BN275" s="25"/>
      <c r="BO275" s="25"/>
      <c r="BP275" s="25"/>
      <c r="BQ275" s="25"/>
      <c r="BR275" s="25"/>
      <c r="BS275" s="25"/>
      <c r="BT275" s="25"/>
      <c r="BU275" s="25"/>
      <c r="BV275" s="25"/>
      <c r="BW275" s="25"/>
      <c r="BX275" s="25"/>
      <c r="BY275" s="25"/>
      <c r="BZ275" s="25"/>
      <c r="CA275" s="25"/>
      <c r="CB275" s="25"/>
      <c r="CC275" s="25"/>
      <c r="CD275" s="25"/>
      <c r="CE275" s="25"/>
      <c r="CF275" s="25"/>
      <c r="CG275" s="25"/>
      <c r="CH275" s="25"/>
      <c r="CI275" s="25"/>
      <c r="CJ275" s="25"/>
      <c r="CK275" s="25"/>
      <c r="CL275" s="25"/>
      <c r="CM275" s="25"/>
      <c r="CN275" s="25"/>
      <c r="CO275" s="25"/>
      <c r="CP275" s="25"/>
      <c r="CQ275" s="25"/>
      <c r="CR275" s="25"/>
      <c r="CS275" s="25"/>
      <c r="CT275" s="25"/>
      <c r="CU275" s="25"/>
      <c r="CV275" s="25"/>
      <c r="CW275" s="25"/>
      <c r="CX275" s="25"/>
      <c r="CY275" s="25"/>
      <c r="CZ275" s="25"/>
      <c r="DA275" s="25"/>
      <c r="DB275" s="25"/>
      <c r="DC275" s="25"/>
      <c r="DD275" s="25"/>
      <c r="DE275" s="25"/>
      <c r="DF275" s="25"/>
      <c r="DG275" s="25"/>
      <c r="DH275" s="25"/>
      <c r="DI275" s="25"/>
      <c r="DJ275" s="25"/>
      <c r="DK275" s="25"/>
      <c r="DL275" s="25"/>
      <c r="DM275" s="25"/>
      <c r="DN275" s="25"/>
      <c r="DO275" s="25"/>
      <c r="DP275" s="25"/>
      <c r="DQ275" s="25"/>
      <c r="DR275" s="25"/>
      <c r="DS275" s="25"/>
      <c r="DT275" s="25"/>
      <c r="DU275" s="25"/>
      <c r="DV275" s="25"/>
      <c r="DW275" s="25"/>
      <c r="DX275" s="25"/>
      <c r="DY275" s="25"/>
      <c r="DZ275" s="25"/>
      <c r="EA275" s="25"/>
      <c r="EB275" s="25"/>
      <c r="EC275" s="25"/>
      <c r="ED275" s="25"/>
      <c r="EE275" s="25"/>
      <c r="EF275" s="25"/>
      <c r="EG275" s="25"/>
      <c r="EH275" s="25"/>
      <c r="EI275" s="25"/>
      <c r="EJ275" s="25"/>
      <c r="EK275" s="25"/>
      <c r="EL275" s="25"/>
      <c r="EM275" s="25"/>
      <c r="EN275" s="25"/>
      <c r="EO275" s="25"/>
      <c r="EP275" s="25"/>
      <c r="EQ275" s="25"/>
      <c r="ER275" s="25"/>
      <c r="ES275" s="25"/>
      <c r="ET275" s="25"/>
      <c r="EU275" s="25"/>
      <c r="EV275" s="25"/>
      <c r="EW275" s="25"/>
      <c r="EX275" s="25"/>
      <c r="EY275" s="25"/>
      <c r="EZ275" s="25"/>
      <c r="FA275" s="25"/>
      <c r="FB275" s="25"/>
      <c r="FC275" s="25"/>
      <c r="FD275" s="25"/>
      <c r="FE275" s="25"/>
      <c r="FF275" s="25"/>
      <c r="FG275" s="25"/>
      <c r="FH275" s="25"/>
      <c r="FI275" s="25"/>
      <c r="FJ275" s="25"/>
      <c r="FK275" s="25"/>
      <c r="FL275" s="25"/>
      <c r="FM275" s="25"/>
      <c r="FN275" s="25"/>
      <c r="FO275" s="25"/>
      <c r="FP275" s="25"/>
      <c r="FQ275" s="25"/>
      <c r="FR275" s="25"/>
      <c r="FS275" s="25"/>
      <c r="FT275" s="25"/>
      <c r="FU275" s="25"/>
      <c r="FV275" s="25"/>
      <c r="FW275" s="25"/>
      <c r="FX275" s="25"/>
      <c r="FY275" s="25"/>
      <c r="FZ275" s="25"/>
      <c r="GA275" s="25"/>
      <c r="GB275" s="25"/>
      <c r="GC275" s="25"/>
      <c r="GD275" s="25"/>
      <c r="GE275" s="25"/>
      <c r="GF275" s="25"/>
      <c r="GG275" s="25"/>
      <c r="GH275" s="25"/>
      <c r="GI275" s="25"/>
      <c r="GJ275" s="25"/>
      <c r="GK275" s="25"/>
      <c r="GL275" s="25"/>
      <c r="GM275" s="25"/>
      <c r="GN275" s="25"/>
      <c r="GO275" s="25"/>
      <c r="GP275" s="25"/>
      <c r="GQ275" s="25"/>
      <c r="GR275" s="25"/>
      <c r="GS275" s="25"/>
      <c r="GT275" s="25"/>
      <c r="GU275" s="25"/>
      <c r="GV275" s="25"/>
      <c r="GW275" s="25"/>
      <c r="GX275" s="25"/>
      <c r="GY275" s="25"/>
      <c r="GZ275" s="25"/>
      <c r="HA275" s="25"/>
      <c r="HB275" s="25"/>
      <c r="HC275" s="25"/>
      <c r="HD275" s="25"/>
      <c r="HE275" s="25"/>
      <c r="HF275" s="25"/>
      <c r="HG275" s="25"/>
      <c r="HH275" s="25"/>
      <c r="HI275" s="25"/>
      <c r="HJ275" s="25"/>
      <c r="HK275" s="25"/>
      <c r="HL275" s="25"/>
      <c r="HM275" s="25"/>
      <c r="HN275" s="25"/>
      <c r="HO275" s="25"/>
      <c r="HP275" s="25"/>
      <c r="HQ275" s="25"/>
      <c r="HR275" s="25"/>
      <c r="HS275" s="25"/>
      <c r="HT275" s="25"/>
      <c r="HU275" s="25"/>
      <c r="HV275" s="25"/>
      <c r="HW275" s="25"/>
      <c r="HX275" s="25"/>
      <c r="HY275" s="25"/>
      <c r="HZ275" s="25"/>
      <c r="IA275" s="25"/>
      <c r="IB275" s="25"/>
      <c r="IC275" s="25"/>
    </row>
    <row r="276" spans="1:237" s="3" customFormat="1">
      <c r="A276" s="25"/>
      <c r="B276" s="90"/>
      <c r="C276" s="98">
        <v>2021</v>
      </c>
      <c r="D276" s="29" t="s">
        <v>14</v>
      </c>
      <c r="E276" s="29"/>
      <c r="F276" s="29" t="s">
        <v>14</v>
      </c>
      <c r="G276" s="29"/>
      <c r="H276" s="29" t="s">
        <v>14</v>
      </c>
      <c r="I276" s="29"/>
      <c r="J276" s="29" t="s">
        <v>14</v>
      </c>
      <c r="K276" s="29"/>
      <c r="L276" s="29" t="s">
        <v>15</v>
      </c>
      <c r="M276" s="29"/>
      <c r="N276" s="29" t="s">
        <v>15</v>
      </c>
      <c r="O276" s="29"/>
      <c r="P276" s="29" t="s">
        <v>14</v>
      </c>
      <c r="Q276" s="29"/>
      <c r="R276" s="29" t="s">
        <v>14</v>
      </c>
      <c r="S276" s="29"/>
      <c r="T276" s="29" t="s">
        <v>14</v>
      </c>
      <c r="U276" s="29"/>
      <c r="V276" s="29" t="s">
        <v>14</v>
      </c>
      <c r="W276" s="29"/>
      <c r="X276" s="29">
        <v>5</v>
      </c>
      <c r="Y276" s="29"/>
      <c r="Z276" s="29" t="s">
        <v>14</v>
      </c>
      <c r="AA276" s="29"/>
      <c r="AB276" s="29" t="s">
        <v>14</v>
      </c>
      <c r="AC276" s="29"/>
      <c r="AD276" s="29" t="s">
        <v>14</v>
      </c>
      <c r="AE276" s="29"/>
      <c r="AF276" s="29" t="s">
        <v>14</v>
      </c>
      <c r="AG276" s="29"/>
      <c r="AH276" s="29" t="s">
        <v>14</v>
      </c>
      <c r="AI276" s="29"/>
      <c r="AJ276" s="29" t="s">
        <v>14</v>
      </c>
      <c r="AK276" s="29"/>
      <c r="AL276" s="29" t="s">
        <v>14</v>
      </c>
      <c r="AM276" s="29"/>
      <c r="AN276" s="29" t="s">
        <v>14</v>
      </c>
      <c r="AO276" s="29"/>
      <c r="AP276" s="29" t="s">
        <v>14</v>
      </c>
      <c r="AQ276" s="29"/>
      <c r="AR276" s="29" t="s">
        <v>14</v>
      </c>
      <c r="AS276" s="29"/>
      <c r="AT276" s="29" t="s">
        <v>14</v>
      </c>
      <c r="AU276" s="29"/>
      <c r="AV276" s="29" t="s">
        <v>14</v>
      </c>
      <c r="AW276" s="29"/>
      <c r="AX276" s="29" t="s">
        <v>14</v>
      </c>
      <c r="AY276" s="29"/>
      <c r="AZ276" s="29" t="s">
        <v>14</v>
      </c>
      <c r="BA276" s="29"/>
      <c r="BB276" s="29" t="s">
        <v>14</v>
      </c>
      <c r="BC276" s="29"/>
      <c r="BD276" s="29" t="s">
        <v>14</v>
      </c>
      <c r="BE276" s="67"/>
      <c r="BF276" s="16"/>
      <c r="BG276" s="16"/>
      <c r="BH276" s="25"/>
      <c r="BI276" s="25"/>
      <c r="BJ276" s="25"/>
      <c r="BK276" s="25"/>
      <c r="BL276" s="25"/>
      <c r="BM276" s="25"/>
      <c r="BN276" s="25"/>
      <c r="BO276" s="25"/>
      <c r="BP276" s="25"/>
      <c r="BQ276" s="25"/>
      <c r="BR276" s="25"/>
      <c r="BS276" s="25"/>
      <c r="BT276" s="25"/>
      <c r="BU276" s="25"/>
      <c r="BV276" s="25"/>
      <c r="BW276" s="25"/>
      <c r="BX276" s="25"/>
      <c r="BY276" s="25"/>
      <c r="BZ276" s="25"/>
      <c r="CA276" s="25"/>
      <c r="CB276" s="25"/>
      <c r="CC276" s="25"/>
      <c r="CD276" s="25"/>
      <c r="CE276" s="25"/>
      <c r="CF276" s="25"/>
      <c r="CG276" s="25"/>
      <c r="CH276" s="25"/>
      <c r="CI276" s="25"/>
      <c r="CJ276" s="25"/>
      <c r="CK276" s="25"/>
      <c r="CL276" s="25"/>
      <c r="CM276" s="25"/>
      <c r="CN276" s="25"/>
      <c r="CO276" s="25"/>
      <c r="CP276" s="25"/>
      <c r="CQ276" s="25"/>
      <c r="CR276" s="25"/>
      <c r="CS276" s="25"/>
      <c r="CT276" s="25"/>
      <c r="CU276" s="25"/>
      <c r="CV276" s="25"/>
      <c r="CW276" s="25"/>
      <c r="CX276" s="25"/>
      <c r="CY276" s="25"/>
      <c r="CZ276" s="25"/>
      <c r="DA276" s="25"/>
      <c r="DB276" s="25"/>
      <c r="DC276" s="25"/>
      <c r="DD276" s="25"/>
      <c r="DE276" s="25"/>
      <c r="DF276" s="25"/>
      <c r="DG276" s="25"/>
      <c r="DH276" s="25"/>
      <c r="DI276" s="25"/>
      <c r="DJ276" s="25"/>
      <c r="DK276" s="25"/>
      <c r="DL276" s="25"/>
      <c r="DM276" s="25"/>
      <c r="DN276" s="25"/>
      <c r="DO276" s="25"/>
      <c r="DP276" s="25"/>
      <c r="DQ276" s="25"/>
      <c r="DR276" s="25"/>
      <c r="DS276" s="25"/>
      <c r="DT276" s="25"/>
      <c r="DU276" s="25"/>
      <c r="DV276" s="25"/>
      <c r="DW276" s="25"/>
      <c r="DX276" s="25"/>
      <c r="DY276" s="25"/>
      <c r="DZ276" s="25"/>
      <c r="EA276" s="25"/>
      <c r="EB276" s="25"/>
      <c r="EC276" s="25"/>
      <c r="ED276" s="25"/>
      <c r="EE276" s="25"/>
      <c r="EF276" s="25"/>
      <c r="EG276" s="25"/>
      <c r="EH276" s="25"/>
      <c r="EI276" s="25"/>
      <c r="EJ276" s="25"/>
      <c r="EK276" s="25"/>
      <c r="EL276" s="25"/>
      <c r="EM276" s="25"/>
      <c r="EN276" s="25"/>
      <c r="EO276" s="25"/>
      <c r="EP276" s="25"/>
      <c r="EQ276" s="25"/>
      <c r="ER276" s="25"/>
      <c r="ES276" s="25"/>
      <c r="ET276" s="25"/>
      <c r="EU276" s="25"/>
      <c r="EV276" s="25"/>
      <c r="EW276" s="25"/>
      <c r="EX276" s="25"/>
      <c r="EY276" s="25"/>
      <c r="EZ276" s="25"/>
      <c r="FA276" s="25"/>
      <c r="FB276" s="25"/>
      <c r="FC276" s="25"/>
      <c r="FD276" s="25"/>
      <c r="FE276" s="25"/>
      <c r="FF276" s="25"/>
      <c r="FG276" s="25"/>
      <c r="FH276" s="25"/>
      <c r="FI276" s="25"/>
      <c r="FJ276" s="25"/>
      <c r="FK276" s="25"/>
      <c r="FL276" s="25"/>
      <c r="FM276" s="25"/>
      <c r="FN276" s="25"/>
      <c r="FO276" s="25"/>
      <c r="FP276" s="25"/>
      <c r="FQ276" s="25"/>
      <c r="FR276" s="25"/>
      <c r="FS276" s="25"/>
      <c r="FT276" s="25"/>
      <c r="FU276" s="25"/>
      <c r="FV276" s="25"/>
      <c r="FW276" s="25"/>
      <c r="FX276" s="25"/>
      <c r="FY276" s="25"/>
      <c r="FZ276" s="25"/>
      <c r="GA276" s="25"/>
      <c r="GB276" s="25"/>
      <c r="GC276" s="25"/>
      <c r="GD276" s="25"/>
      <c r="GE276" s="25"/>
      <c r="GF276" s="25"/>
      <c r="GG276" s="25"/>
      <c r="GH276" s="25"/>
      <c r="GI276" s="25"/>
      <c r="GJ276" s="25"/>
      <c r="GK276" s="25"/>
      <c r="GL276" s="25"/>
      <c r="GM276" s="25"/>
      <c r="GN276" s="25"/>
      <c r="GO276" s="25"/>
      <c r="GP276" s="25"/>
      <c r="GQ276" s="25"/>
      <c r="GR276" s="25"/>
      <c r="GS276" s="25"/>
      <c r="GT276" s="25"/>
      <c r="GU276" s="25"/>
      <c r="GV276" s="25"/>
      <c r="GW276" s="25"/>
      <c r="GX276" s="25"/>
      <c r="GY276" s="25"/>
      <c r="GZ276" s="25"/>
      <c r="HA276" s="25"/>
      <c r="HB276" s="25"/>
      <c r="HC276" s="25"/>
      <c r="HD276" s="25"/>
      <c r="HE276" s="25"/>
      <c r="HF276" s="25"/>
      <c r="HG276" s="25"/>
      <c r="HH276" s="25"/>
      <c r="HI276" s="25"/>
      <c r="HJ276" s="25"/>
      <c r="HK276" s="25"/>
      <c r="HL276" s="25"/>
      <c r="HM276" s="25"/>
      <c r="HN276" s="25"/>
      <c r="HO276" s="25"/>
      <c r="HP276" s="25"/>
      <c r="HQ276" s="25"/>
      <c r="HR276" s="25"/>
      <c r="HS276" s="25"/>
      <c r="HT276" s="25"/>
      <c r="HU276" s="25"/>
      <c r="HV276" s="25"/>
      <c r="HW276" s="25"/>
      <c r="HX276" s="25"/>
      <c r="HY276" s="25"/>
      <c r="HZ276" s="25"/>
      <c r="IA276" s="25"/>
      <c r="IB276" s="25"/>
      <c r="IC276" s="25"/>
    </row>
    <row r="277" spans="1:237" s="15" customFormat="1">
      <c r="A277" s="25"/>
      <c r="B277" s="90"/>
      <c r="C277" s="98">
        <v>2022</v>
      </c>
      <c r="D277" s="29" t="s">
        <v>14</v>
      </c>
      <c r="E277" s="29"/>
      <c r="F277" s="29" t="s">
        <v>14</v>
      </c>
      <c r="G277" s="29"/>
      <c r="H277" s="29" t="s">
        <v>14</v>
      </c>
      <c r="I277" s="29"/>
      <c r="J277" s="29" t="s">
        <v>14</v>
      </c>
      <c r="K277" s="29"/>
      <c r="L277" s="29" t="s">
        <v>14</v>
      </c>
      <c r="M277" s="29"/>
      <c r="N277" s="29" t="s">
        <v>15</v>
      </c>
      <c r="O277" s="29"/>
      <c r="P277" s="29" t="s">
        <v>14</v>
      </c>
      <c r="Q277" s="29"/>
      <c r="R277" s="29" t="s">
        <v>14</v>
      </c>
      <c r="S277" s="29"/>
      <c r="T277" s="29" t="s">
        <v>14</v>
      </c>
      <c r="U277" s="29"/>
      <c r="V277" s="29" t="s">
        <v>14</v>
      </c>
      <c r="W277" s="29"/>
      <c r="X277" s="29" t="s">
        <v>14</v>
      </c>
      <c r="Y277" s="29"/>
      <c r="Z277" s="29">
        <v>3509</v>
      </c>
      <c r="AA277" s="29"/>
      <c r="AB277" s="29" t="s">
        <v>14</v>
      </c>
      <c r="AC277" s="29"/>
      <c r="AD277" s="29" t="s">
        <v>14</v>
      </c>
      <c r="AE277" s="29"/>
      <c r="AF277" s="29" t="s">
        <v>14</v>
      </c>
      <c r="AG277" s="29"/>
      <c r="AH277" s="29" t="s">
        <v>14</v>
      </c>
      <c r="AI277" s="29"/>
      <c r="AJ277" s="29" t="s">
        <v>14</v>
      </c>
      <c r="AK277" s="29"/>
      <c r="AL277" s="29" t="s">
        <v>14</v>
      </c>
      <c r="AM277" s="29"/>
      <c r="AN277" s="29" t="s">
        <v>14</v>
      </c>
      <c r="AO277" s="29"/>
      <c r="AP277" s="29" t="s">
        <v>14</v>
      </c>
      <c r="AQ277" s="29"/>
      <c r="AR277" s="29" t="s">
        <v>14</v>
      </c>
      <c r="AS277" s="29"/>
      <c r="AT277" s="29" t="s">
        <v>14</v>
      </c>
      <c r="AU277" s="29"/>
      <c r="AV277" s="29" t="s">
        <v>14</v>
      </c>
      <c r="AW277" s="29"/>
      <c r="AX277" s="29" t="s">
        <v>14</v>
      </c>
      <c r="AY277" s="29"/>
      <c r="AZ277" s="29" t="s">
        <v>14</v>
      </c>
      <c r="BA277" s="29"/>
      <c r="BB277" s="29" t="s">
        <v>14</v>
      </c>
      <c r="BC277" s="29"/>
      <c r="BD277" s="29" t="s">
        <v>14</v>
      </c>
      <c r="BE277" s="67"/>
      <c r="BF277" s="16"/>
      <c r="BG277" s="16"/>
      <c r="BH277" s="25"/>
      <c r="BI277" s="25"/>
      <c r="BJ277" s="25"/>
      <c r="BK277" s="25"/>
      <c r="BL277" s="25"/>
      <c r="BM277" s="25"/>
      <c r="BN277" s="25"/>
      <c r="BO277" s="25"/>
      <c r="BP277" s="25"/>
      <c r="BQ277" s="25"/>
      <c r="BR277" s="25"/>
      <c r="BS277" s="25"/>
      <c r="BT277" s="25"/>
      <c r="BU277" s="25"/>
      <c r="BV277" s="25"/>
      <c r="BW277" s="25"/>
      <c r="BX277" s="25"/>
      <c r="BY277" s="25"/>
      <c r="BZ277" s="25"/>
      <c r="CA277" s="25"/>
      <c r="CB277" s="25"/>
      <c r="CC277" s="25"/>
      <c r="CD277" s="25"/>
      <c r="CE277" s="25"/>
      <c r="CF277" s="25"/>
      <c r="CG277" s="25"/>
      <c r="CH277" s="25"/>
      <c r="CI277" s="25"/>
      <c r="CJ277" s="25"/>
      <c r="CK277" s="25"/>
      <c r="CL277" s="25"/>
      <c r="CM277" s="25"/>
      <c r="CN277" s="25"/>
      <c r="CO277" s="25"/>
      <c r="CP277" s="25"/>
      <c r="CQ277" s="25"/>
      <c r="CR277" s="25"/>
      <c r="CS277" s="25"/>
      <c r="CT277" s="25"/>
      <c r="CU277" s="25"/>
      <c r="CV277" s="25"/>
      <c r="CW277" s="25"/>
      <c r="CX277" s="25"/>
      <c r="CY277" s="25"/>
      <c r="CZ277" s="25"/>
      <c r="DA277" s="25"/>
      <c r="DB277" s="25"/>
      <c r="DC277" s="25"/>
      <c r="DD277" s="25"/>
      <c r="DE277" s="25"/>
      <c r="DF277" s="25"/>
      <c r="DG277" s="25"/>
      <c r="DH277" s="25"/>
      <c r="DI277" s="25"/>
      <c r="DJ277" s="25"/>
      <c r="DK277" s="25"/>
      <c r="DL277" s="25"/>
      <c r="DM277" s="25"/>
      <c r="DN277" s="25"/>
      <c r="DO277" s="25"/>
      <c r="DP277" s="25"/>
      <c r="DQ277" s="25"/>
      <c r="DR277" s="25"/>
      <c r="DS277" s="25"/>
      <c r="DT277" s="25"/>
      <c r="DU277" s="25"/>
      <c r="DV277" s="25"/>
      <c r="DW277" s="25"/>
      <c r="DX277" s="25"/>
      <c r="DY277" s="25"/>
      <c r="DZ277" s="25"/>
      <c r="EA277" s="25"/>
      <c r="EB277" s="25"/>
      <c r="EC277" s="25"/>
      <c r="ED277" s="25"/>
      <c r="EE277" s="25"/>
      <c r="EF277" s="25"/>
      <c r="EG277" s="25"/>
      <c r="EH277" s="25"/>
      <c r="EI277" s="25"/>
      <c r="EJ277" s="25"/>
      <c r="EK277" s="25"/>
      <c r="EL277" s="25"/>
      <c r="EM277" s="25"/>
      <c r="EN277" s="25"/>
      <c r="EO277" s="25"/>
      <c r="EP277" s="25"/>
      <c r="EQ277" s="25"/>
      <c r="ER277" s="25"/>
      <c r="ES277" s="25"/>
      <c r="ET277" s="25"/>
      <c r="EU277" s="25"/>
      <c r="EV277" s="25"/>
      <c r="EW277" s="25"/>
      <c r="EX277" s="25"/>
      <c r="EY277" s="25"/>
      <c r="EZ277" s="25"/>
      <c r="FA277" s="25"/>
      <c r="FB277" s="25"/>
      <c r="FC277" s="25"/>
      <c r="FD277" s="25"/>
      <c r="FE277" s="25"/>
      <c r="FF277" s="25"/>
      <c r="FG277" s="25"/>
      <c r="FH277" s="25"/>
      <c r="FI277" s="25"/>
      <c r="FJ277" s="25"/>
      <c r="FK277" s="25"/>
      <c r="FL277" s="25"/>
      <c r="FM277" s="25"/>
      <c r="FN277" s="25"/>
      <c r="FO277" s="25"/>
      <c r="FP277" s="25"/>
      <c r="FQ277" s="25"/>
      <c r="FR277" s="25"/>
      <c r="FS277" s="25"/>
      <c r="FT277" s="25"/>
      <c r="FU277" s="25"/>
      <c r="FV277" s="25"/>
      <c r="FW277" s="25"/>
      <c r="FX277" s="25"/>
      <c r="FY277" s="25"/>
      <c r="FZ277" s="25"/>
      <c r="GA277" s="25"/>
      <c r="GB277" s="25"/>
      <c r="GC277" s="25"/>
      <c r="GD277" s="25"/>
      <c r="GE277" s="25"/>
      <c r="GF277" s="25"/>
      <c r="GG277" s="25"/>
      <c r="GH277" s="25"/>
      <c r="GI277" s="25"/>
      <c r="GJ277" s="25"/>
      <c r="GK277" s="25"/>
      <c r="GL277" s="25"/>
      <c r="GM277" s="25"/>
      <c r="GN277" s="25"/>
      <c r="GO277" s="25"/>
      <c r="GP277" s="25"/>
      <c r="GQ277" s="25"/>
      <c r="GR277" s="25"/>
      <c r="GS277" s="25"/>
      <c r="GT277" s="25"/>
      <c r="GU277" s="25"/>
      <c r="GV277" s="25"/>
      <c r="GW277" s="25"/>
      <c r="GX277" s="25"/>
      <c r="GY277" s="25"/>
      <c r="GZ277" s="25"/>
      <c r="HA277" s="25"/>
      <c r="HB277" s="25"/>
      <c r="HC277" s="25"/>
      <c r="HD277" s="25"/>
      <c r="HE277" s="25"/>
      <c r="HF277" s="25"/>
      <c r="HG277" s="25"/>
      <c r="HH277" s="25"/>
      <c r="HI277" s="25"/>
      <c r="HJ277" s="25"/>
      <c r="HK277" s="25"/>
      <c r="HL277" s="25"/>
      <c r="HM277" s="25"/>
      <c r="HN277" s="25"/>
      <c r="HO277" s="25"/>
      <c r="HP277" s="25"/>
      <c r="HQ277" s="25"/>
      <c r="HR277" s="25"/>
      <c r="HS277" s="25"/>
      <c r="HT277" s="25"/>
      <c r="HU277" s="25"/>
      <c r="HV277" s="25"/>
      <c r="HW277" s="25"/>
      <c r="HX277" s="25"/>
      <c r="HY277" s="25"/>
      <c r="HZ277" s="25"/>
      <c r="IA277" s="25"/>
      <c r="IB277" s="25"/>
      <c r="IC277" s="25"/>
    </row>
    <row r="278" spans="1:237" s="25" customFormat="1">
      <c r="B278" s="90" t="s">
        <v>78</v>
      </c>
      <c r="C278" s="91">
        <v>2018</v>
      </c>
      <c r="D278" s="29" t="s">
        <v>14</v>
      </c>
      <c r="E278" s="45"/>
      <c r="F278" s="29" t="s">
        <v>14</v>
      </c>
      <c r="G278" s="45"/>
      <c r="H278" s="29" t="s">
        <v>14</v>
      </c>
      <c r="I278" s="45"/>
      <c r="J278" s="29" t="s">
        <v>14</v>
      </c>
      <c r="K278" s="45"/>
      <c r="L278" s="29" t="s">
        <v>14</v>
      </c>
      <c r="M278" s="45"/>
      <c r="N278" s="29" t="s">
        <v>14</v>
      </c>
      <c r="O278" s="45"/>
      <c r="P278" s="29" t="s">
        <v>14</v>
      </c>
      <c r="Q278" s="45"/>
      <c r="R278" s="29" t="s">
        <v>14</v>
      </c>
      <c r="S278" s="45"/>
      <c r="T278" s="29" t="s">
        <v>14</v>
      </c>
      <c r="U278" s="45"/>
      <c r="V278" s="29" t="s">
        <v>14</v>
      </c>
      <c r="W278" s="45"/>
      <c r="X278" s="29" t="s">
        <v>14</v>
      </c>
      <c r="Y278" s="45"/>
      <c r="Z278" s="29" t="s">
        <v>14</v>
      </c>
      <c r="AA278" s="45"/>
      <c r="AB278" s="29" t="s">
        <v>14</v>
      </c>
      <c r="AC278" s="45"/>
      <c r="AD278" s="29" t="s">
        <v>14</v>
      </c>
      <c r="AE278" s="45"/>
      <c r="AF278" s="29" t="s">
        <v>14</v>
      </c>
      <c r="AG278" s="29"/>
      <c r="AH278" s="29" t="s">
        <v>14</v>
      </c>
      <c r="AI278" s="45"/>
      <c r="AJ278" s="29" t="s">
        <v>14</v>
      </c>
      <c r="AK278" s="45"/>
      <c r="AL278" s="29" t="s">
        <v>14</v>
      </c>
      <c r="AM278" s="45"/>
      <c r="AN278" s="29" t="s">
        <v>14</v>
      </c>
      <c r="AO278" s="45"/>
      <c r="AP278" s="29" t="s">
        <v>14</v>
      </c>
      <c r="AQ278" s="29"/>
      <c r="AR278" s="29" t="s">
        <v>14</v>
      </c>
      <c r="AS278" s="45"/>
      <c r="AT278" s="29">
        <v>8</v>
      </c>
      <c r="AU278" s="45"/>
      <c r="AV278" s="29" t="s">
        <v>14</v>
      </c>
      <c r="AW278" s="45"/>
      <c r="AX278" s="29" t="s">
        <v>14</v>
      </c>
      <c r="AY278" s="45"/>
      <c r="AZ278" s="29" t="s">
        <v>14</v>
      </c>
      <c r="BA278" s="45"/>
      <c r="BB278" s="29" t="s">
        <v>14</v>
      </c>
      <c r="BC278" s="45"/>
      <c r="BD278" s="29" t="s">
        <v>14</v>
      </c>
      <c r="BE278" s="67"/>
      <c r="BF278" s="16"/>
      <c r="BG278" s="16"/>
    </row>
    <row r="279" spans="1:237" s="3" customFormat="1">
      <c r="A279" s="25"/>
      <c r="B279" s="90"/>
      <c r="C279" s="91">
        <v>2019</v>
      </c>
      <c r="D279" s="29" t="s">
        <v>14</v>
      </c>
      <c r="E279" s="45"/>
      <c r="F279" s="29" t="s">
        <v>14</v>
      </c>
      <c r="G279" s="45"/>
      <c r="H279" s="29" t="s">
        <v>14</v>
      </c>
      <c r="I279" s="45"/>
      <c r="J279" s="29" t="s">
        <v>14</v>
      </c>
      <c r="K279" s="45"/>
      <c r="L279" s="29" t="s">
        <v>14</v>
      </c>
      <c r="M279" s="29"/>
      <c r="N279" s="29" t="s">
        <v>14</v>
      </c>
      <c r="O279" s="45"/>
      <c r="P279" s="29" t="s">
        <v>14</v>
      </c>
      <c r="Q279" s="45"/>
      <c r="R279" s="29" t="s">
        <v>14</v>
      </c>
      <c r="S279" s="45"/>
      <c r="T279" s="29" t="s">
        <v>14</v>
      </c>
      <c r="U279" s="45"/>
      <c r="V279" s="29" t="s">
        <v>14</v>
      </c>
      <c r="W279" s="45"/>
      <c r="X279" s="29" t="s">
        <v>14</v>
      </c>
      <c r="Y279" s="45"/>
      <c r="Z279" s="29" t="s">
        <v>14</v>
      </c>
      <c r="AA279" s="45"/>
      <c r="AB279" s="29" t="s">
        <v>14</v>
      </c>
      <c r="AC279" s="45"/>
      <c r="AD279" s="29" t="s">
        <v>14</v>
      </c>
      <c r="AE279" s="45"/>
      <c r="AF279" s="29" t="s">
        <v>14</v>
      </c>
      <c r="AG279" s="29"/>
      <c r="AH279" s="29" t="s">
        <v>14</v>
      </c>
      <c r="AI279" s="45"/>
      <c r="AJ279" s="29" t="s">
        <v>14</v>
      </c>
      <c r="AK279" s="45"/>
      <c r="AL279" s="29" t="s">
        <v>14</v>
      </c>
      <c r="AM279" s="45"/>
      <c r="AN279" s="29" t="s">
        <v>14</v>
      </c>
      <c r="AO279" s="45"/>
      <c r="AP279" s="29" t="s">
        <v>14</v>
      </c>
      <c r="AQ279" s="29"/>
      <c r="AR279" s="29" t="s">
        <v>14</v>
      </c>
      <c r="AS279" s="45"/>
      <c r="AT279" s="29">
        <v>182</v>
      </c>
      <c r="AU279" s="45"/>
      <c r="AV279" s="29" t="s">
        <v>14</v>
      </c>
      <c r="AW279" s="45"/>
      <c r="AX279" s="29">
        <v>42</v>
      </c>
      <c r="AY279" s="45"/>
      <c r="AZ279" s="29" t="s">
        <v>15</v>
      </c>
      <c r="BA279" s="45"/>
      <c r="BB279" s="29" t="s">
        <v>14</v>
      </c>
      <c r="BC279" s="45"/>
      <c r="BD279" s="29" t="s">
        <v>14</v>
      </c>
      <c r="BE279" s="67"/>
      <c r="BF279" s="16"/>
      <c r="BG279" s="16"/>
      <c r="BH279" s="25"/>
      <c r="BI279" s="25"/>
      <c r="BJ279" s="25"/>
      <c r="BK279" s="25"/>
      <c r="BL279" s="25"/>
      <c r="BM279" s="25"/>
      <c r="BN279" s="25"/>
      <c r="BO279" s="25"/>
      <c r="BP279" s="25"/>
      <c r="BQ279" s="25"/>
      <c r="BR279" s="25"/>
      <c r="BS279" s="25"/>
      <c r="BT279" s="25"/>
      <c r="BU279" s="25"/>
      <c r="BV279" s="25"/>
      <c r="BW279" s="25"/>
      <c r="BX279" s="25"/>
      <c r="BY279" s="25"/>
      <c r="BZ279" s="25"/>
      <c r="CA279" s="25"/>
      <c r="CB279" s="25"/>
      <c r="CC279" s="25"/>
      <c r="CD279" s="25"/>
      <c r="CE279" s="25"/>
      <c r="CF279" s="25"/>
      <c r="CG279" s="25"/>
      <c r="CH279" s="25"/>
      <c r="CI279" s="25"/>
      <c r="CJ279" s="25"/>
      <c r="CK279" s="25"/>
      <c r="CL279" s="25"/>
      <c r="CM279" s="25"/>
      <c r="CN279" s="25"/>
      <c r="CO279" s="25"/>
      <c r="CP279" s="25"/>
      <c r="CQ279" s="25"/>
      <c r="CR279" s="25"/>
      <c r="CS279" s="25"/>
      <c r="CT279" s="25"/>
      <c r="CU279" s="25"/>
      <c r="CV279" s="25"/>
      <c r="CW279" s="25"/>
      <c r="CX279" s="25"/>
      <c r="CY279" s="25"/>
      <c r="CZ279" s="25"/>
      <c r="DA279" s="25"/>
      <c r="DB279" s="25"/>
      <c r="DC279" s="25"/>
      <c r="DD279" s="25"/>
      <c r="DE279" s="25"/>
      <c r="DF279" s="25"/>
      <c r="DG279" s="25"/>
      <c r="DH279" s="25"/>
      <c r="DI279" s="25"/>
      <c r="DJ279" s="25"/>
      <c r="DK279" s="25"/>
      <c r="DL279" s="25"/>
      <c r="DM279" s="25"/>
      <c r="DN279" s="25"/>
      <c r="DO279" s="25"/>
      <c r="DP279" s="25"/>
      <c r="DQ279" s="25"/>
      <c r="DR279" s="25"/>
      <c r="DS279" s="25"/>
      <c r="DT279" s="25"/>
      <c r="DU279" s="25"/>
      <c r="DV279" s="25"/>
      <c r="DW279" s="25"/>
      <c r="DX279" s="25"/>
      <c r="DY279" s="25"/>
      <c r="DZ279" s="25"/>
      <c r="EA279" s="25"/>
      <c r="EB279" s="25"/>
      <c r="EC279" s="25"/>
      <c r="ED279" s="25"/>
      <c r="EE279" s="25"/>
      <c r="EF279" s="25"/>
      <c r="EG279" s="25"/>
      <c r="EH279" s="25"/>
      <c r="EI279" s="25"/>
      <c r="EJ279" s="25"/>
      <c r="EK279" s="25"/>
      <c r="EL279" s="25"/>
      <c r="EM279" s="25"/>
      <c r="EN279" s="25"/>
      <c r="EO279" s="25"/>
      <c r="EP279" s="25"/>
      <c r="EQ279" s="25"/>
      <c r="ER279" s="25"/>
      <c r="ES279" s="25"/>
      <c r="ET279" s="25"/>
      <c r="EU279" s="25"/>
      <c r="EV279" s="25"/>
      <c r="EW279" s="25"/>
      <c r="EX279" s="25"/>
      <c r="EY279" s="25"/>
      <c r="EZ279" s="25"/>
      <c r="FA279" s="25"/>
      <c r="FB279" s="25"/>
      <c r="FC279" s="25"/>
      <c r="FD279" s="25"/>
      <c r="FE279" s="25"/>
      <c r="FF279" s="25"/>
      <c r="FG279" s="25"/>
      <c r="FH279" s="25"/>
      <c r="FI279" s="25"/>
      <c r="FJ279" s="25"/>
      <c r="FK279" s="25"/>
      <c r="FL279" s="25"/>
      <c r="FM279" s="25"/>
      <c r="FN279" s="25"/>
      <c r="FO279" s="25"/>
      <c r="FP279" s="25"/>
      <c r="FQ279" s="25"/>
      <c r="FR279" s="25"/>
      <c r="FS279" s="25"/>
      <c r="FT279" s="25"/>
      <c r="FU279" s="25"/>
      <c r="FV279" s="25"/>
      <c r="FW279" s="25"/>
      <c r="FX279" s="25"/>
      <c r="FY279" s="25"/>
      <c r="FZ279" s="25"/>
      <c r="GA279" s="25"/>
      <c r="GB279" s="25"/>
      <c r="GC279" s="25"/>
      <c r="GD279" s="25"/>
      <c r="GE279" s="25"/>
      <c r="GF279" s="25"/>
      <c r="GG279" s="25"/>
      <c r="GH279" s="25"/>
      <c r="GI279" s="25"/>
      <c r="GJ279" s="25"/>
      <c r="GK279" s="25"/>
      <c r="GL279" s="25"/>
      <c r="GM279" s="25"/>
      <c r="GN279" s="25"/>
      <c r="GO279" s="25"/>
      <c r="GP279" s="25"/>
      <c r="GQ279" s="25"/>
      <c r="GR279" s="25"/>
      <c r="GS279" s="25"/>
      <c r="GT279" s="25"/>
      <c r="GU279" s="25"/>
      <c r="GV279" s="25"/>
      <c r="GW279" s="25"/>
      <c r="GX279" s="25"/>
      <c r="GY279" s="25"/>
      <c r="GZ279" s="25"/>
      <c r="HA279" s="25"/>
      <c r="HB279" s="25"/>
      <c r="HC279" s="25"/>
      <c r="HD279" s="25"/>
      <c r="HE279" s="25"/>
      <c r="HF279" s="25"/>
      <c r="HG279" s="25"/>
      <c r="HH279" s="25"/>
      <c r="HI279" s="25"/>
      <c r="HJ279" s="25"/>
      <c r="HK279" s="25"/>
      <c r="HL279" s="25"/>
      <c r="HM279" s="25"/>
      <c r="HN279" s="25"/>
      <c r="HO279" s="25"/>
      <c r="HP279" s="25"/>
      <c r="HQ279" s="25"/>
      <c r="HR279" s="25"/>
      <c r="HS279" s="25"/>
      <c r="HT279" s="25"/>
      <c r="HU279" s="25"/>
      <c r="HV279" s="25"/>
      <c r="HW279" s="25"/>
      <c r="HX279" s="25"/>
      <c r="HY279" s="25"/>
      <c r="HZ279" s="25"/>
      <c r="IA279" s="25"/>
      <c r="IB279" s="25"/>
      <c r="IC279" s="25"/>
    </row>
    <row r="280" spans="1:237" s="5" customFormat="1">
      <c r="A280" s="16"/>
      <c r="B280" s="90"/>
      <c r="C280" s="91">
        <v>2021</v>
      </c>
      <c r="D280" s="29" t="s">
        <v>15</v>
      </c>
      <c r="E280" s="29"/>
      <c r="F280" s="29" t="s">
        <v>14</v>
      </c>
      <c r="G280" s="29"/>
      <c r="H280" s="29" t="s">
        <v>14</v>
      </c>
      <c r="I280" s="29"/>
      <c r="J280" s="29" t="s">
        <v>14</v>
      </c>
      <c r="K280" s="29"/>
      <c r="L280" s="29" t="s">
        <v>15</v>
      </c>
      <c r="M280" s="78"/>
      <c r="N280" s="29" t="s">
        <v>14</v>
      </c>
      <c r="O280" s="29"/>
      <c r="P280" s="29" t="s">
        <v>14</v>
      </c>
      <c r="Q280" s="29"/>
      <c r="R280" s="29" t="s">
        <v>14</v>
      </c>
      <c r="S280" s="29"/>
      <c r="T280" s="29" t="s">
        <v>14</v>
      </c>
      <c r="U280" s="29"/>
      <c r="V280" s="29" t="s">
        <v>14</v>
      </c>
      <c r="W280" s="29"/>
      <c r="X280" s="29" t="s">
        <v>14</v>
      </c>
      <c r="Y280" s="29"/>
      <c r="Z280" s="29" t="s">
        <v>14</v>
      </c>
      <c r="AA280" s="29"/>
      <c r="AB280" s="29" t="s">
        <v>14</v>
      </c>
      <c r="AC280" s="29"/>
      <c r="AD280" s="29" t="s">
        <v>14</v>
      </c>
      <c r="AE280" s="29"/>
      <c r="AF280" s="29" t="s">
        <v>14</v>
      </c>
      <c r="AG280" s="29"/>
      <c r="AH280" s="29" t="s">
        <v>14</v>
      </c>
      <c r="AI280" s="29"/>
      <c r="AJ280" s="29" t="s">
        <v>14</v>
      </c>
      <c r="AK280" s="29"/>
      <c r="AL280" s="29" t="s">
        <v>14</v>
      </c>
      <c r="AM280" s="29"/>
      <c r="AN280" s="29" t="s">
        <v>14</v>
      </c>
      <c r="AO280" s="29"/>
      <c r="AP280" s="29" t="s">
        <v>14</v>
      </c>
      <c r="AQ280" s="29"/>
      <c r="AR280" s="29" t="s">
        <v>14</v>
      </c>
      <c r="AS280" s="29"/>
      <c r="AT280" s="29" t="s">
        <v>14</v>
      </c>
      <c r="AU280" s="29"/>
      <c r="AV280" s="29" t="s">
        <v>14</v>
      </c>
      <c r="AW280" s="29"/>
      <c r="AX280" s="29" t="s">
        <v>14</v>
      </c>
      <c r="AY280" s="29"/>
      <c r="AZ280" s="29" t="s">
        <v>14</v>
      </c>
      <c r="BA280" s="29"/>
      <c r="BB280" s="29" t="s">
        <v>14</v>
      </c>
      <c r="BC280" s="29"/>
      <c r="BD280" s="29" t="s">
        <v>14</v>
      </c>
      <c r="BE280" s="67"/>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16"/>
      <c r="DE280" s="16"/>
      <c r="DF280" s="16"/>
      <c r="DG280" s="16"/>
      <c r="DH280" s="16"/>
      <c r="DI280" s="16"/>
      <c r="DJ280" s="16"/>
      <c r="DK280" s="16"/>
      <c r="DL280" s="16"/>
      <c r="DM280" s="16"/>
      <c r="DN280" s="16"/>
      <c r="DO280" s="16"/>
      <c r="DP280" s="16"/>
      <c r="DQ280" s="16"/>
      <c r="DR280" s="16"/>
      <c r="DS280" s="16"/>
      <c r="DT280" s="16"/>
      <c r="DU280" s="16"/>
      <c r="DV280" s="16"/>
      <c r="DW280" s="16"/>
      <c r="DX280" s="16"/>
      <c r="DY280" s="16"/>
      <c r="DZ280" s="16"/>
      <c r="EA280" s="16"/>
      <c r="EB280" s="16"/>
      <c r="EC280" s="16"/>
      <c r="ED280" s="16"/>
      <c r="EE280" s="16"/>
      <c r="EF280" s="16"/>
      <c r="EG280" s="16"/>
      <c r="EH280" s="16"/>
      <c r="EI280" s="16"/>
      <c r="EJ280" s="16"/>
      <c r="EK280" s="16"/>
      <c r="EL280" s="16"/>
      <c r="EM280" s="16"/>
      <c r="EN280" s="16"/>
      <c r="EO280" s="16"/>
      <c r="EP280" s="16"/>
      <c r="EQ280" s="16"/>
      <c r="ER280" s="16"/>
      <c r="ES280" s="16"/>
      <c r="ET280" s="16"/>
      <c r="EU280" s="16"/>
      <c r="EV280" s="16"/>
      <c r="EW280" s="16"/>
      <c r="EX280" s="16"/>
      <c r="EY280" s="16"/>
      <c r="EZ280" s="16"/>
      <c r="FA280" s="16"/>
      <c r="FB280" s="16"/>
      <c r="FC280" s="16"/>
      <c r="FD280" s="16"/>
      <c r="FE280" s="16"/>
      <c r="FF280" s="16"/>
      <c r="FG280" s="16"/>
      <c r="FH280" s="16"/>
      <c r="FI280" s="16"/>
      <c r="FJ280" s="16"/>
      <c r="FK280" s="16"/>
      <c r="FL280" s="16"/>
      <c r="FM280" s="16"/>
      <c r="FN280" s="16"/>
      <c r="FO280" s="16"/>
      <c r="FP280" s="16"/>
      <c r="FQ280" s="16"/>
      <c r="FR280" s="16"/>
      <c r="FS280" s="16"/>
      <c r="FT280" s="16"/>
      <c r="FU280" s="16"/>
      <c r="FV280" s="16"/>
      <c r="FW280" s="16"/>
      <c r="FX280" s="16"/>
      <c r="FY280" s="16"/>
      <c r="FZ280" s="16"/>
      <c r="GA280" s="16"/>
      <c r="GB280" s="16"/>
      <c r="GC280" s="16"/>
      <c r="GD280" s="16"/>
      <c r="GE280" s="16"/>
      <c r="GF280" s="16"/>
      <c r="GG280" s="16"/>
      <c r="GH280" s="16"/>
      <c r="GI280" s="16"/>
      <c r="GJ280" s="16"/>
      <c r="GK280" s="16"/>
      <c r="GL280" s="16"/>
      <c r="GM280" s="16"/>
      <c r="GN280" s="16"/>
      <c r="GO280" s="16"/>
      <c r="GP280" s="16"/>
      <c r="GQ280" s="16"/>
      <c r="GR280" s="16"/>
      <c r="GS280" s="16"/>
      <c r="GT280" s="16"/>
      <c r="GU280" s="16"/>
      <c r="GV280" s="16"/>
      <c r="GW280" s="16"/>
      <c r="GX280" s="16"/>
      <c r="GY280" s="16"/>
      <c r="GZ280" s="16"/>
      <c r="HA280" s="16"/>
      <c r="HB280" s="16"/>
      <c r="HC280" s="16"/>
      <c r="HD280" s="16"/>
      <c r="HE280" s="16"/>
      <c r="HF280" s="16"/>
      <c r="HG280" s="16"/>
      <c r="HH280" s="16"/>
      <c r="HI280" s="16"/>
      <c r="HJ280" s="16"/>
      <c r="HK280" s="16"/>
      <c r="HL280" s="16"/>
      <c r="HM280" s="16"/>
      <c r="HN280" s="16"/>
      <c r="HO280" s="16"/>
      <c r="HP280" s="16"/>
      <c r="HQ280" s="16"/>
      <c r="HR280" s="16"/>
      <c r="HS280" s="16"/>
      <c r="HT280" s="16"/>
      <c r="HU280" s="16"/>
      <c r="HV280" s="16"/>
      <c r="HW280" s="16"/>
      <c r="HX280" s="16"/>
      <c r="HY280" s="16"/>
      <c r="HZ280" s="16"/>
      <c r="IA280" s="16"/>
      <c r="IB280" s="16"/>
      <c r="IC280" s="16"/>
    </row>
    <row r="281" spans="1:237" s="4" customFormat="1">
      <c r="A281" s="16"/>
      <c r="B281" s="90"/>
      <c r="C281" s="92">
        <v>2022</v>
      </c>
      <c r="D281" s="29" t="s">
        <v>14</v>
      </c>
      <c r="E281" s="29"/>
      <c r="F281" s="29" t="s">
        <v>14</v>
      </c>
      <c r="G281" s="29"/>
      <c r="H281" s="29" t="s">
        <v>14</v>
      </c>
      <c r="I281" s="29"/>
      <c r="J281" s="29" t="s">
        <v>14</v>
      </c>
      <c r="K281" s="29"/>
      <c r="L281" s="29" t="s">
        <v>14</v>
      </c>
      <c r="M281" s="78"/>
      <c r="N281" s="29" t="s">
        <v>14</v>
      </c>
      <c r="O281" s="29"/>
      <c r="P281" s="29" t="s">
        <v>14</v>
      </c>
      <c r="Q281" s="29"/>
      <c r="R281" s="29" t="s">
        <v>14</v>
      </c>
      <c r="S281" s="29"/>
      <c r="T281" s="29" t="s">
        <v>14</v>
      </c>
      <c r="U281" s="29"/>
      <c r="V281" s="29" t="s">
        <v>14</v>
      </c>
      <c r="W281" s="29"/>
      <c r="X281" s="29" t="s">
        <v>14</v>
      </c>
      <c r="Y281" s="29"/>
      <c r="Z281" s="29" t="s">
        <v>14</v>
      </c>
      <c r="AA281" s="29"/>
      <c r="AB281" s="29" t="s">
        <v>14</v>
      </c>
      <c r="AC281" s="29"/>
      <c r="AD281" s="29" t="s">
        <v>14</v>
      </c>
      <c r="AE281" s="29"/>
      <c r="AF281" s="29" t="s">
        <v>14</v>
      </c>
      <c r="AG281" s="29"/>
      <c r="AH281" s="29" t="s">
        <v>14</v>
      </c>
      <c r="AI281" s="29"/>
      <c r="AJ281" s="29" t="s">
        <v>14</v>
      </c>
      <c r="AK281" s="29"/>
      <c r="AL281" s="29" t="s">
        <v>14</v>
      </c>
      <c r="AM281" s="29"/>
      <c r="AN281" s="29" t="s">
        <v>14</v>
      </c>
      <c r="AO281" s="29"/>
      <c r="AP281" s="29" t="s">
        <v>14</v>
      </c>
      <c r="AQ281" s="29"/>
      <c r="AR281" s="29" t="s">
        <v>14</v>
      </c>
      <c r="AS281" s="29"/>
      <c r="AT281" s="29" t="s">
        <v>14</v>
      </c>
      <c r="AU281" s="29"/>
      <c r="AV281" s="29" t="s">
        <v>14</v>
      </c>
      <c r="AW281" s="29"/>
      <c r="AX281" s="29" t="s">
        <v>14</v>
      </c>
      <c r="AY281" s="29"/>
      <c r="AZ281" s="29" t="s">
        <v>14</v>
      </c>
      <c r="BA281" s="29"/>
      <c r="BB281" s="29" t="s">
        <v>15</v>
      </c>
      <c r="BC281" s="29"/>
      <c r="BD281" s="29" t="s">
        <v>14</v>
      </c>
      <c r="BE281" s="67"/>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16"/>
      <c r="CY281" s="16"/>
      <c r="CZ281" s="16"/>
      <c r="DA281" s="16"/>
      <c r="DB281" s="16"/>
      <c r="DC281" s="16"/>
      <c r="DD281" s="16"/>
      <c r="DE281" s="16"/>
      <c r="DF281" s="16"/>
      <c r="DG281" s="16"/>
      <c r="DH281" s="16"/>
      <c r="DI281" s="16"/>
      <c r="DJ281" s="16"/>
      <c r="DK281" s="16"/>
      <c r="DL281" s="16"/>
      <c r="DM281" s="16"/>
      <c r="DN281" s="16"/>
      <c r="DO281" s="16"/>
      <c r="DP281" s="16"/>
      <c r="DQ281" s="16"/>
      <c r="DR281" s="16"/>
      <c r="DS281" s="16"/>
      <c r="DT281" s="16"/>
      <c r="DU281" s="16"/>
      <c r="DV281" s="16"/>
      <c r="DW281" s="16"/>
      <c r="DX281" s="16"/>
      <c r="DY281" s="16"/>
      <c r="DZ281" s="16"/>
      <c r="EA281" s="16"/>
      <c r="EB281" s="16"/>
      <c r="EC281" s="16"/>
      <c r="ED281" s="16"/>
      <c r="EE281" s="16"/>
      <c r="EF281" s="16"/>
      <c r="EG281" s="16"/>
      <c r="EH281" s="16"/>
      <c r="EI281" s="16"/>
      <c r="EJ281" s="16"/>
      <c r="EK281" s="16"/>
      <c r="EL281" s="16"/>
      <c r="EM281" s="16"/>
      <c r="EN281" s="16"/>
      <c r="EO281" s="16"/>
      <c r="EP281" s="16"/>
      <c r="EQ281" s="16"/>
      <c r="ER281" s="16"/>
      <c r="ES281" s="16"/>
      <c r="ET281" s="16"/>
      <c r="EU281" s="16"/>
      <c r="EV281" s="16"/>
      <c r="EW281" s="16"/>
      <c r="EX281" s="16"/>
      <c r="EY281" s="16"/>
      <c r="EZ281" s="16"/>
      <c r="FA281" s="16"/>
      <c r="FB281" s="16"/>
      <c r="FC281" s="16"/>
      <c r="FD281" s="16"/>
      <c r="FE281" s="16"/>
      <c r="FF281" s="16"/>
      <c r="FG281" s="16"/>
      <c r="FH281" s="16"/>
      <c r="FI281" s="16"/>
      <c r="FJ281" s="16"/>
      <c r="FK281" s="16"/>
      <c r="FL281" s="16"/>
      <c r="FM281" s="16"/>
      <c r="FN281" s="16"/>
      <c r="FO281" s="16"/>
      <c r="FP281" s="16"/>
      <c r="FQ281" s="16"/>
      <c r="FR281" s="16"/>
      <c r="FS281" s="16"/>
      <c r="FT281" s="16"/>
      <c r="FU281" s="16"/>
      <c r="FV281" s="16"/>
      <c r="FW281" s="16"/>
      <c r="FX281" s="16"/>
      <c r="FY281" s="16"/>
      <c r="FZ281" s="16"/>
      <c r="GA281" s="16"/>
      <c r="GB281" s="16"/>
      <c r="GC281" s="16"/>
      <c r="GD281" s="16"/>
      <c r="GE281" s="16"/>
      <c r="GF281" s="16"/>
      <c r="GG281" s="16"/>
      <c r="GH281" s="16"/>
      <c r="GI281" s="16"/>
      <c r="GJ281" s="16"/>
      <c r="GK281" s="16"/>
      <c r="GL281" s="16"/>
      <c r="GM281" s="16"/>
      <c r="GN281" s="16"/>
      <c r="GO281" s="16"/>
      <c r="GP281" s="16"/>
      <c r="GQ281" s="16"/>
      <c r="GR281" s="16"/>
      <c r="GS281" s="16"/>
      <c r="GT281" s="16"/>
      <c r="GU281" s="16"/>
      <c r="GV281" s="16"/>
      <c r="GW281" s="16"/>
      <c r="GX281" s="16"/>
      <c r="GY281" s="16"/>
      <c r="GZ281" s="16"/>
      <c r="HA281" s="16"/>
      <c r="HB281" s="16"/>
      <c r="HC281" s="16"/>
      <c r="HD281" s="16"/>
      <c r="HE281" s="16"/>
      <c r="HF281" s="16"/>
      <c r="HG281" s="16"/>
      <c r="HH281" s="16"/>
      <c r="HI281" s="16"/>
      <c r="HJ281" s="16"/>
      <c r="HK281" s="16"/>
      <c r="HL281" s="16"/>
      <c r="HM281" s="16"/>
      <c r="HN281" s="16"/>
      <c r="HO281" s="16"/>
      <c r="HP281" s="16"/>
      <c r="HQ281" s="16"/>
      <c r="HR281" s="16"/>
      <c r="HS281" s="16"/>
      <c r="HT281" s="16"/>
      <c r="HU281" s="16"/>
      <c r="HV281" s="16"/>
      <c r="HW281" s="16"/>
      <c r="HX281" s="16"/>
      <c r="HY281" s="16"/>
      <c r="HZ281" s="16"/>
      <c r="IA281" s="16"/>
      <c r="IB281" s="16"/>
      <c r="IC281" s="16"/>
    </row>
    <row r="282" spans="1:237" s="3" customFormat="1">
      <c r="A282" s="25"/>
      <c r="B282" s="90" t="s">
        <v>79</v>
      </c>
      <c r="C282" s="91">
        <v>2018</v>
      </c>
      <c r="D282" s="29" t="s">
        <v>14</v>
      </c>
      <c r="E282" s="29"/>
      <c r="F282" s="29" t="s">
        <v>14</v>
      </c>
      <c r="G282" s="29"/>
      <c r="H282" s="29" t="s">
        <v>14</v>
      </c>
      <c r="I282" s="29"/>
      <c r="J282" s="29" t="s">
        <v>14</v>
      </c>
      <c r="K282" s="29"/>
      <c r="L282" s="29" t="s">
        <v>15</v>
      </c>
      <c r="M282" s="29"/>
      <c r="N282" s="29" t="s">
        <v>14</v>
      </c>
      <c r="O282" s="29"/>
      <c r="P282" s="29" t="s">
        <v>14</v>
      </c>
      <c r="Q282" s="29"/>
      <c r="R282" s="29" t="s">
        <v>14</v>
      </c>
      <c r="S282" s="29"/>
      <c r="T282" s="29" t="s">
        <v>14</v>
      </c>
      <c r="U282" s="29"/>
      <c r="V282" s="29" t="s">
        <v>14</v>
      </c>
      <c r="W282" s="29"/>
      <c r="X282" s="29" t="s">
        <v>14</v>
      </c>
      <c r="Y282" s="29"/>
      <c r="Z282" s="29" t="s">
        <v>14</v>
      </c>
      <c r="AA282" s="29"/>
      <c r="AB282" s="29" t="s">
        <v>14</v>
      </c>
      <c r="AC282" s="29"/>
      <c r="AD282" s="29" t="s">
        <v>14</v>
      </c>
      <c r="AE282" s="29"/>
      <c r="AF282" s="29" t="s">
        <v>14</v>
      </c>
      <c r="AG282" s="29"/>
      <c r="AH282" s="29" t="s">
        <v>14</v>
      </c>
      <c r="AI282" s="29"/>
      <c r="AJ282" s="29" t="s">
        <v>14</v>
      </c>
      <c r="AK282" s="29"/>
      <c r="AL282" s="29" t="s">
        <v>14</v>
      </c>
      <c r="AM282" s="29"/>
      <c r="AN282" s="29" t="s">
        <v>14</v>
      </c>
      <c r="AO282" s="29"/>
      <c r="AP282" s="29">
        <v>7</v>
      </c>
      <c r="AQ282" s="29"/>
      <c r="AR282" s="29" t="s">
        <v>14</v>
      </c>
      <c r="AS282" s="29"/>
      <c r="AT282" s="29">
        <v>580</v>
      </c>
      <c r="AU282" s="29"/>
      <c r="AV282" s="29" t="s">
        <v>14</v>
      </c>
      <c r="AW282" s="29"/>
      <c r="AX282" s="29" t="s">
        <v>14</v>
      </c>
      <c r="AY282" s="29"/>
      <c r="AZ282" s="29" t="s">
        <v>14</v>
      </c>
      <c r="BA282" s="29"/>
      <c r="BB282" s="29" t="s">
        <v>14</v>
      </c>
      <c r="BC282" s="29"/>
      <c r="BD282" s="29" t="s">
        <v>14</v>
      </c>
      <c r="BE282" s="67"/>
      <c r="BF282" s="16"/>
      <c r="BG282" s="16"/>
      <c r="BH282" s="25"/>
      <c r="BI282" s="25"/>
      <c r="BJ282" s="25"/>
      <c r="BK282" s="25"/>
      <c r="BL282" s="25"/>
      <c r="BM282" s="25"/>
      <c r="BN282" s="25"/>
      <c r="BO282" s="25"/>
      <c r="BP282" s="25"/>
      <c r="BQ282" s="25"/>
      <c r="BR282" s="25"/>
      <c r="BS282" s="25"/>
      <c r="BT282" s="25"/>
      <c r="BU282" s="25"/>
      <c r="BV282" s="25"/>
      <c r="BW282" s="25"/>
      <c r="BX282" s="25"/>
      <c r="BY282" s="25"/>
      <c r="BZ282" s="25"/>
      <c r="CA282" s="25"/>
      <c r="CB282" s="25"/>
      <c r="CC282" s="25"/>
      <c r="CD282" s="25"/>
      <c r="CE282" s="25"/>
      <c r="CF282" s="25"/>
      <c r="CG282" s="25"/>
      <c r="CH282" s="25"/>
      <c r="CI282" s="25"/>
      <c r="CJ282" s="25"/>
      <c r="CK282" s="25"/>
      <c r="CL282" s="25"/>
      <c r="CM282" s="25"/>
      <c r="CN282" s="25"/>
      <c r="CO282" s="25"/>
      <c r="CP282" s="25"/>
      <c r="CQ282" s="25"/>
      <c r="CR282" s="25"/>
      <c r="CS282" s="25"/>
      <c r="CT282" s="25"/>
      <c r="CU282" s="25"/>
      <c r="CV282" s="25"/>
      <c r="CW282" s="25"/>
      <c r="CX282" s="25"/>
      <c r="CY282" s="25"/>
      <c r="CZ282" s="25"/>
      <c r="DA282" s="25"/>
      <c r="DB282" s="25"/>
      <c r="DC282" s="25"/>
      <c r="DD282" s="25"/>
      <c r="DE282" s="25"/>
      <c r="DF282" s="25"/>
      <c r="DG282" s="25"/>
      <c r="DH282" s="25"/>
      <c r="DI282" s="25"/>
      <c r="DJ282" s="25"/>
      <c r="DK282" s="25"/>
      <c r="DL282" s="25"/>
      <c r="DM282" s="25"/>
      <c r="DN282" s="25"/>
      <c r="DO282" s="25"/>
      <c r="DP282" s="25"/>
      <c r="DQ282" s="25"/>
      <c r="DR282" s="25"/>
      <c r="DS282" s="25"/>
      <c r="DT282" s="25"/>
      <c r="DU282" s="25"/>
      <c r="DV282" s="25"/>
      <c r="DW282" s="25"/>
      <c r="DX282" s="25"/>
      <c r="DY282" s="25"/>
      <c r="DZ282" s="25"/>
      <c r="EA282" s="25"/>
      <c r="EB282" s="25"/>
      <c r="EC282" s="25"/>
      <c r="ED282" s="25"/>
      <c r="EE282" s="25"/>
      <c r="EF282" s="25"/>
      <c r="EG282" s="25"/>
      <c r="EH282" s="25"/>
      <c r="EI282" s="25"/>
      <c r="EJ282" s="25"/>
      <c r="EK282" s="25"/>
      <c r="EL282" s="25"/>
      <c r="EM282" s="25"/>
      <c r="EN282" s="25"/>
      <c r="EO282" s="25"/>
      <c r="EP282" s="25"/>
      <c r="EQ282" s="25"/>
      <c r="ER282" s="25"/>
      <c r="ES282" s="25"/>
      <c r="ET282" s="25"/>
      <c r="EU282" s="25"/>
      <c r="EV282" s="25"/>
      <c r="EW282" s="25"/>
      <c r="EX282" s="25"/>
      <c r="EY282" s="25"/>
      <c r="EZ282" s="25"/>
      <c r="FA282" s="25"/>
      <c r="FB282" s="25"/>
      <c r="FC282" s="25"/>
      <c r="FD282" s="25"/>
      <c r="FE282" s="25"/>
      <c r="FF282" s="25"/>
      <c r="FG282" s="25"/>
      <c r="FH282" s="25"/>
      <c r="FI282" s="25"/>
      <c r="FJ282" s="25"/>
      <c r="FK282" s="25"/>
      <c r="FL282" s="25"/>
      <c r="FM282" s="25"/>
      <c r="FN282" s="25"/>
      <c r="FO282" s="25"/>
      <c r="FP282" s="25"/>
      <c r="FQ282" s="25"/>
      <c r="FR282" s="25"/>
      <c r="FS282" s="25"/>
      <c r="FT282" s="25"/>
      <c r="FU282" s="25"/>
      <c r="FV282" s="25"/>
      <c r="FW282" s="25"/>
      <c r="FX282" s="25"/>
      <c r="FY282" s="25"/>
      <c r="FZ282" s="25"/>
      <c r="GA282" s="25"/>
      <c r="GB282" s="25"/>
      <c r="GC282" s="25"/>
      <c r="GD282" s="25"/>
      <c r="GE282" s="25"/>
      <c r="GF282" s="25"/>
      <c r="GG282" s="25"/>
      <c r="GH282" s="25"/>
      <c r="GI282" s="25"/>
      <c r="GJ282" s="25"/>
      <c r="GK282" s="25"/>
      <c r="GL282" s="25"/>
      <c r="GM282" s="25"/>
      <c r="GN282" s="25"/>
      <c r="GO282" s="25"/>
      <c r="GP282" s="25"/>
      <c r="GQ282" s="25"/>
      <c r="GR282" s="25"/>
      <c r="GS282" s="25"/>
      <c r="GT282" s="25"/>
      <c r="GU282" s="25"/>
      <c r="GV282" s="25"/>
      <c r="GW282" s="25"/>
      <c r="GX282" s="25"/>
      <c r="GY282" s="25"/>
      <c r="GZ282" s="25"/>
      <c r="HA282" s="25"/>
      <c r="HB282" s="25"/>
      <c r="HC282" s="25"/>
      <c r="HD282" s="25"/>
      <c r="HE282" s="25"/>
      <c r="HF282" s="25"/>
      <c r="HG282" s="25"/>
      <c r="HH282" s="25"/>
      <c r="HI282" s="25"/>
      <c r="HJ282" s="25"/>
      <c r="HK282" s="25"/>
      <c r="HL282" s="25"/>
      <c r="HM282" s="25"/>
      <c r="HN282" s="25"/>
      <c r="HO282" s="25"/>
      <c r="HP282" s="25"/>
      <c r="HQ282" s="25"/>
      <c r="HR282" s="25"/>
      <c r="HS282" s="25"/>
      <c r="HT282" s="25"/>
      <c r="HU282" s="25"/>
      <c r="HV282" s="25"/>
      <c r="HW282" s="25"/>
      <c r="HX282" s="25"/>
      <c r="HY282" s="25"/>
      <c r="HZ282" s="25"/>
      <c r="IA282" s="25"/>
      <c r="IB282" s="25"/>
      <c r="IC282" s="25"/>
    </row>
    <row r="283" spans="1:237" s="3" customFormat="1">
      <c r="A283" s="25"/>
      <c r="B283" s="90"/>
      <c r="C283" s="91">
        <v>2019</v>
      </c>
      <c r="D283" s="29" t="s">
        <v>14</v>
      </c>
      <c r="E283" s="29"/>
      <c r="F283" s="29" t="s">
        <v>14</v>
      </c>
      <c r="G283" s="29"/>
      <c r="H283" s="29" t="s">
        <v>14</v>
      </c>
      <c r="I283" s="29"/>
      <c r="J283" s="29" t="s">
        <v>14</v>
      </c>
      <c r="K283" s="29"/>
      <c r="L283" s="29" t="s">
        <v>14</v>
      </c>
      <c r="M283" s="29"/>
      <c r="N283" s="29" t="s">
        <v>14</v>
      </c>
      <c r="O283" s="29"/>
      <c r="P283" s="29" t="s">
        <v>14</v>
      </c>
      <c r="Q283" s="29"/>
      <c r="R283" s="29" t="s">
        <v>14</v>
      </c>
      <c r="S283" s="29"/>
      <c r="T283" s="29" t="s">
        <v>14</v>
      </c>
      <c r="U283" s="29"/>
      <c r="V283" s="29" t="s">
        <v>14</v>
      </c>
      <c r="W283" s="29"/>
      <c r="X283" s="29" t="s">
        <v>14</v>
      </c>
      <c r="Y283" s="29"/>
      <c r="Z283" s="29" t="s">
        <v>14</v>
      </c>
      <c r="AA283" s="29"/>
      <c r="AB283" s="29" t="s">
        <v>14</v>
      </c>
      <c r="AC283" s="29"/>
      <c r="AD283" s="29" t="s">
        <v>14</v>
      </c>
      <c r="AE283" s="29"/>
      <c r="AF283" s="29" t="s">
        <v>14</v>
      </c>
      <c r="AG283" s="29"/>
      <c r="AH283" s="29" t="s">
        <v>14</v>
      </c>
      <c r="AI283" s="29"/>
      <c r="AJ283" s="29" t="s">
        <v>14</v>
      </c>
      <c r="AK283" s="29"/>
      <c r="AL283" s="29" t="s">
        <v>14</v>
      </c>
      <c r="AM283" s="29"/>
      <c r="AN283" s="29" t="s">
        <v>14</v>
      </c>
      <c r="AO283" s="29"/>
      <c r="AP283" s="29" t="s">
        <v>15</v>
      </c>
      <c r="AQ283" s="29"/>
      <c r="AR283" s="29" t="s">
        <v>14</v>
      </c>
      <c r="AS283" s="29"/>
      <c r="AT283" s="29">
        <v>51</v>
      </c>
      <c r="AU283" s="29"/>
      <c r="AV283" s="29" t="s">
        <v>14</v>
      </c>
      <c r="AW283" s="29"/>
      <c r="AX283" s="29" t="s">
        <v>14</v>
      </c>
      <c r="AY283" s="29"/>
      <c r="AZ283" s="29" t="s">
        <v>14</v>
      </c>
      <c r="BA283" s="29"/>
      <c r="BB283" s="29" t="s">
        <v>14</v>
      </c>
      <c r="BC283" s="29"/>
      <c r="BD283" s="29" t="s">
        <v>14</v>
      </c>
      <c r="BE283" s="67"/>
      <c r="BF283" s="16"/>
      <c r="BG283" s="16"/>
      <c r="BH283" s="25"/>
      <c r="BI283" s="25"/>
      <c r="BJ283" s="25"/>
      <c r="BK283" s="25"/>
      <c r="BL283" s="25"/>
      <c r="BM283" s="25"/>
      <c r="BN283" s="25"/>
      <c r="BO283" s="25"/>
      <c r="BP283" s="25"/>
      <c r="BQ283" s="25"/>
      <c r="BR283" s="25"/>
      <c r="BS283" s="25"/>
      <c r="BT283" s="25"/>
      <c r="BU283" s="25"/>
      <c r="BV283" s="25"/>
      <c r="BW283" s="25"/>
      <c r="BX283" s="25"/>
      <c r="BY283" s="25"/>
      <c r="BZ283" s="25"/>
      <c r="CA283" s="25"/>
      <c r="CB283" s="25"/>
      <c r="CC283" s="25"/>
      <c r="CD283" s="25"/>
      <c r="CE283" s="25"/>
      <c r="CF283" s="25"/>
      <c r="CG283" s="25"/>
      <c r="CH283" s="25"/>
      <c r="CI283" s="25"/>
      <c r="CJ283" s="25"/>
      <c r="CK283" s="25"/>
      <c r="CL283" s="25"/>
      <c r="CM283" s="25"/>
      <c r="CN283" s="25"/>
      <c r="CO283" s="25"/>
      <c r="CP283" s="25"/>
      <c r="CQ283" s="25"/>
      <c r="CR283" s="25"/>
      <c r="CS283" s="25"/>
      <c r="CT283" s="25"/>
      <c r="CU283" s="25"/>
      <c r="CV283" s="25"/>
      <c r="CW283" s="25"/>
      <c r="CX283" s="25"/>
      <c r="CY283" s="25"/>
      <c r="CZ283" s="25"/>
      <c r="DA283" s="25"/>
      <c r="DB283" s="25"/>
      <c r="DC283" s="25"/>
      <c r="DD283" s="25"/>
      <c r="DE283" s="25"/>
      <c r="DF283" s="25"/>
      <c r="DG283" s="25"/>
      <c r="DH283" s="25"/>
      <c r="DI283" s="25"/>
      <c r="DJ283" s="25"/>
      <c r="DK283" s="25"/>
      <c r="DL283" s="25"/>
      <c r="DM283" s="25"/>
      <c r="DN283" s="25"/>
      <c r="DO283" s="25"/>
      <c r="DP283" s="25"/>
      <c r="DQ283" s="25"/>
      <c r="DR283" s="25"/>
      <c r="DS283" s="25"/>
      <c r="DT283" s="25"/>
      <c r="DU283" s="25"/>
      <c r="DV283" s="25"/>
      <c r="DW283" s="25"/>
      <c r="DX283" s="25"/>
      <c r="DY283" s="25"/>
      <c r="DZ283" s="25"/>
      <c r="EA283" s="25"/>
      <c r="EB283" s="25"/>
      <c r="EC283" s="25"/>
      <c r="ED283" s="25"/>
      <c r="EE283" s="25"/>
      <c r="EF283" s="25"/>
      <c r="EG283" s="25"/>
      <c r="EH283" s="25"/>
      <c r="EI283" s="25"/>
      <c r="EJ283" s="25"/>
      <c r="EK283" s="25"/>
      <c r="EL283" s="25"/>
      <c r="EM283" s="25"/>
      <c r="EN283" s="25"/>
      <c r="EO283" s="25"/>
      <c r="EP283" s="25"/>
      <c r="EQ283" s="25"/>
      <c r="ER283" s="25"/>
      <c r="ES283" s="25"/>
      <c r="ET283" s="25"/>
      <c r="EU283" s="25"/>
      <c r="EV283" s="25"/>
      <c r="EW283" s="25"/>
      <c r="EX283" s="25"/>
      <c r="EY283" s="25"/>
      <c r="EZ283" s="25"/>
      <c r="FA283" s="25"/>
      <c r="FB283" s="25"/>
      <c r="FC283" s="25"/>
      <c r="FD283" s="25"/>
      <c r="FE283" s="25"/>
      <c r="FF283" s="25"/>
      <c r="FG283" s="25"/>
      <c r="FH283" s="25"/>
      <c r="FI283" s="25"/>
      <c r="FJ283" s="25"/>
      <c r="FK283" s="25"/>
      <c r="FL283" s="25"/>
      <c r="FM283" s="25"/>
      <c r="FN283" s="25"/>
      <c r="FO283" s="25"/>
      <c r="FP283" s="25"/>
      <c r="FQ283" s="25"/>
      <c r="FR283" s="25"/>
      <c r="FS283" s="25"/>
      <c r="FT283" s="25"/>
      <c r="FU283" s="25"/>
      <c r="FV283" s="25"/>
      <c r="FW283" s="25"/>
      <c r="FX283" s="25"/>
      <c r="FY283" s="25"/>
      <c r="FZ283" s="25"/>
      <c r="GA283" s="25"/>
      <c r="GB283" s="25"/>
      <c r="GC283" s="25"/>
      <c r="GD283" s="25"/>
      <c r="GE283" s="25"/>
      <c r="GF283" s="25"/>
      <c r="GG283" s="25"/>
      <c r="GH283" s="25"/>
      <c r="GI283" s="25"/>
      <c r="GJ283" s="25"/>
      <c r="GK283" s="25"/>
      <c r="GL283" s="25"/>
      <c r="GM283" s="25"/>
      <c r="GN283" s="25"/>
      <c r="GO283" s="25"/>
      <c r="GP283" s="25"/>
      <c r="GQ283" s="25"/>
      <c r="GR283" s="25"/>
      <c r="GS283" s="25"/>
      <c r="GT283" s="25"/>
      <c r="GU283" s="25"/>
      <c r="GV283" s="25"/>
      <c r="GW283" s="25"/>
      <c r="GX283" s="25"/>
      <c r="GY283" s="25"/>
      <c r="GZ283" s="25"/>
      <c r="HA283" s="25"/>
      <c r="HB283" s="25"/>
      <c r="HC283" s="25"/>
      <c r="HD283" s="25"/>
      <c r="HE283" s="25"/>
      <c r="HF283" s="25"/>
      <c r="HG283" s="25"/>
      <c r="HH283" s="25"/>
      <c r="HI283" s="25"/>
      <c r="HJ283" s="25"/>
      <c r="HK283" s="25"/>
      <c r="HL283" s="25"/>
      <c r="HM283" s="25"/>
      <c r="HN283" s="25"/>
      <c r="HO283" s="25"/>
      <c r="HP283" s="25"/>
      <c r="HQ283" s="25"/>
      <c r="HR283" s="25"/>
      <c r="HS283" s="25"/>
      <c r="HT283" s="25"/>
      <c r="HU283" s="25"/>
      <c r="HV283" s="25"/>
      <c r="HW283" s="25"/>
      <c r="HX283" s="25"/>
      <c r="HY283" s="25"/>
      <c r="HZ283" s="25"/>
      <c r="IA283" s="25"/>
      <c r="IB283" s="25"/>
      <c r="IC283" s="25"/>
    </row>
    <row r="284" spans="1:237" s="5" customFormat="1">
      <c r="A284" s="16"/>
      <c r="B284" s="90"/>
      <c r="C284" s="91">
        <v>2021</v>
      </c>
      <c r="D284" s="29" t="s">
        <v>14</v>
      </c>
      <c r="E284" s="29"/>
      <c r="F284" s="29" t="s">
        <v>14</v>
      </c>
      <c r="G284" s="29"/>
      <c r="H284" s="29" t="s">
        <v>14</v>
      </c>
      <c r="I284" s="29"/>
      <c r="J284" s="29" t="s">
        <v>14</v>
      </c>
      <c r="K284" s="29"/>
      <c r="L284" s="29" t="s">
        <v>14</v>
      </c>
      <c r="M284" s="29"/>
      <c r="N284" s="29" t="s">
        <v>14</v>
      </c>
      <c r="O284" s="29"/>
      <c r="P284" s="29" t="s">
        <v>14</v>
      </c>
      <c r="Q284" s="29"/>
      <c r="R284" s="29" t="s">
        <v>14</v>
      </c>
      <c r="S284" s="29"/>
      <c r="T284" s="29" t="s">
        <v>14</v>
      </c>
      <c r="U284" s="29"/>
      <c r="V284" s="29" t="s">
        <v>14</v>
      </c>
      <c r="W284" s="29"/>
      <c r="X284" s="29" t="s">
        <v>14</v>
      </c>
      <c r="Y284" s="29"/>
      <c r="Z284" s="29" t="s">
        <v>14</v>
      </c>
      <c r="AA284" s="29"/>
      <c r="AB284" s="29" t="s">
        <v>14</v>
      </c>
      <c r="AC284" s="29"/>
      <c r="AD284" s="29" t="s">
        <v>14</v>
      </c>
      <c r="AE284" s="29"/>
      <c r="AF284" s="29" t="s">
        <v>14</v>
      </c>
      <c r="AG284" s="29"/>
      <c r="AH284" s="29" t="s">
        <v>14</v>
      </c>
      <c r="AI284" s="29"/>
      <c r="AJ284" s="29" t="s">
        <v>14</v>
      </c>
      <c r="AK284" s="29"/>
      <c r="AL284" s="29" t="s">
        <v>14</v>
      </c>
      <c r="AM284" s="29"/>
      <c r="AN284" s="29" t="s">
        <v>14</v>
      </c>
      <c r="AO284" s="29"/>
      <c r="AP284" s="29" t="s">
        <v>14</v>
      </c>
      <c r="AQ284" s="29"/>
      <c r="AR284" s="29" t="s">
        <v>14</v>
      </c>
      <c r="AS284" s="29"/>
      <c r="AT284" s="29" t="s">
        <v>15</v>
      </c>
      <c r="AU284" s="29"/>
      <c r="AV284" s="29" t="s">
        <v>14</v>
      </c>
      <c r="AW284" s="29"/>
      <c r="AX284" s="29" t="s">
        <v>14</v>
      </c>
      <c r="AY284" s="29"/>
      <c r="AZ284" s="29" t="s">
        <v>14</v>
      </c>
      <c r="BA284" s="29"/>
      <c r="BB284" s="29" t="s">
        <v>15</v>
      </c>
      <c r="BC284" s="29"/>
      <c r="BD284" s="29" t="s">
        <v>14</v>
      </c>
      <c r="BE284" s="67"/>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c r="CW284" s="16"/>
      <c r="CX284" s="16"/>
      <c r="CY284" s="16"/>
      <c r="CZ284" s="16"/>
      <c r="DA284" s="16"/>
      <c r="DB284" s="16"/>
      <c r="DC284" s="16"/>
      <c r="DD284" s="16"/>
      <c r="DE284" s="16"/>
      <c r="DF284" s="16"/>
      <c r="DG284" s="16"/>
      <c r="DH284" s="16"/>
      <c r="DI284" s="16"/>
      <c r="DJ284" s="16"/>
      <c r="DK284" s="16"/>
      <c r="DL284" s="16"/>
      <c r="DM284" s="16"/>
      <c r="DN284" s="16"/>
      <c r="DO284" s="16"/>
      <c r="DP284" s="16"/>
      <c r="DQ284" s="16"/>
      <c r="DR284" s="16"/>
      <c r="DS284" s="16"/>
      <c r="DT284" s="16"/>
      <c r="DU284" s="16"/>
      <c r="DV284" s="16"/>
      <c r="DW284" s="16"/>
      <c r="DX284" s="16"/>
      <c r="DY284" s="16"/>
      <c r="DZ284" s="16"/>
      <c r="EA284" s="16"/>
      <c r="EB284" s="16"/>
      <c r="EC284" s="16"/>
      <c r="ED284" s="16"/>
      <c r="EE284" s="16"/>
      <c r="EF284" s="16"/>
      <c r="EG284" s="16"/>
      <c r="EH284" s="16"/>
      <c r="EI284" s="16"/>
      <c r="EJ284" s="16"/>
      <c r="EK284" s="16"/>
      <c r="EL284" s="16"/>
      <c r="EM284" s="16"/>
      <c r="EN284" s="16"/>
      <c r="EO284" s="16"/>
      <c r="EP284" s="16"/>
      <c r="EQ284" s="16"/>
      <c r="ER284" s="16"/>
      <c r="ES284" s="16"/>
      <c r="ET284" s="16"/>
      <c r="EU284" s="16"/>
      <c r="EV284" s="16"/>
      <c r="EW284" s="16"/>
      <c r="EX284" s="16"/>
      <c r="EY284" s="16"/>
      <c r="EZ284" s="16"/>
      <c r="FA284" s="16"/>
      <c r="FB284" s="16"/>
      <c r="FC284" s="16"/>
      <c r="FD284" s="16"/>
      <c r="FE284" s="16"/>
      <c r="FF284" s="16"/>
      <c r="FG284" s="16"/>
      <c r="FH284" s="16"/>
      <c r="FI284" s="16"/>
      <c r="FJ284" s="16"/>
      <c r="FK284" s="16"/>
      <c r="FL284" s="16"/>
      <c r="FM284" s="16"/>
      <c r="FN284" s="16"/>
      <c r="FO284" s="16"/>
      <c r="FP284" s="16"/>
      <c r="FQ284" s="16"/>
      <c r="FR284" s="16"/>
      <c r="FS284" s="16"/>
      <c r="FT284" s="16"/>
      <c r="FU284" s="16"/>
      <c r="FV284" s="16"/>
      <c r="FW284" s="16"/>
      <c r="FX284" s="16"/>
      <c r="FY284" s="16"/>
      <c r="FZ284" s="16"/>
      <c r="GA284" s="16"/>
      <c r="GB284" s="16"/>
      <c r="GC284" s="16"/>
      <c r="GD284" s="16"/>
      <c r="GE284" s="16"/>
      <c r="GF284" s="16"/>
      <c r="GG284" s="16"/>
      <c r="GH284" s="16"/>
      <c r="GI284" s="16"/>
      <c r="GJ284" s="16"/>
      <c r="GK284" s="16"/>
      <c r="GL284" s="16"/>
      <c r="GM284" s="16"/>
      <c r="GN284" s="16"/>
      <c r="GO284" s="16"/>
      <c r="GP284" s="16"/>
      <c r="GQ284" s="16"/>
      <c r="GR284" s="16"/>
      <c r="GS284" s="16"/>
      <c r="GT284" s="16"/>
      <c r="GU284" s="16"/>
      <c r="GV284" s="16"/>
      <c r="GW284" s="16"/>
      <c r="GX284" s="16"/>
      <c r="GY284" s="16"/>
      <c r="GZ284" s="16"/>
      <c r="HA284" s="16"/>
      <c r="HB284" s="16"/>
      <c r="HC284" s="16"/>
      <c r="HD284" s="16"/>
      <c r="HE284" s="16"/>
      <c r="HF284" s="16"/>
      <c r="HG284" s="16"/>
      <c r="HH284" s="16"/>
      <c r="HI284" s="16"/>
      <c r="HJ284" s="16"/>
      <c r="HK284" s="16"/>
      <c r="HL284" s="16"/>
      <c r="HM284" s="16"/>
      <c r="HN284" s="16"/>
      <c r="HO284" s="16"/>
      <c r="HP284" s="16"/>
      <c r="HQ284" s="16"/>
      <c r="HR284" s="16"/>
      <c r="HS284" s="16"/>
      <c r="HT284" s="16"/>
      <c r="HU284" s="16"/>
      <c r="HV284" s="16"/>
      <c r="HW284" s="16"/>
      <c r="HX284" s="16"/>
      <c r="HY284" s="16"/>
      <c r="HZ284" s="16"/>
      <c r="IA284" s="16"/>
      <c r="IB284" s="16"/>
      <c r="IC284" s="16"/>
    </row>
    <row r="285" spans="1:237" s="4" customFormat="1">
      <c r="A285" s="16"/>
      <c r="B285" s="90"/>
      <c r="C285" s="92">
        <v>2022</v>
      </c>
      <c r="D285" s="29" t="s">
        <v>14</v>
      </c>
      <c r="E285" s="29"/>
      <c r="F285" s="29" t="s">
        <v>14</v>
      </c>
      <c r="G285" s="29"/>
      <c r="H285" s="29" t="s">
        <v>14</v>
      </c>
      <c r="I285" s="29"/>
      <c r="J285" s="29" t="s">
        <v>14</v>
      </c>
      <c r="K285" s="29"/>
      <c r="L285" s="29" t="s">
        <v>15</v>
      </c>
      <c r="M285" s="29"/>
      <c r="N285" s="29" t="s">
        <v>15</v>
      </c>
      <c r="O285" s="29"/>
      <c r="P285" s="29" t="s">
        <v>14</v>
      </c>
      <c r="Q285" s="29"/>
      <c r="R285" s="29" t="s">
        <v>14</v>
      </c>
      <c r="S285" s="29"/>
      <c r="T285" s="29" t="s">
        <v>14</v>
      </c>
      <c r="U285" s="29"/>
      <c r="V285" s="29" t="s">
        <v>14</v>
      </c>
      <c r="W285" s="29"/>
      <c r="X285" s="29" t="s">
        <v>14</v>
      </c>
      <c r="Y285" s="29"/>
      <c r="Z285" s="29" t="s">
        <v>14</v>
      </c>
      <c r="AA285" s="29"/>
      <c r="AB285" s="29" t="s">
        <v>14</v>
      </c>
      <c r="AC285" s="29"/>
      <c r="AD285" s="29" t="s">
        <v>14</v>
      </c>
      <c r="AE285" s="29"/>
      <c r="AF285" s="29" t="s">
        <v>14</v>
      </c>
      <c r="AG285" s="29"/>
      <c r="AH285" s="29" t="s">
        <v>14</v>
      </c>
      <c r="AI285" s="29"/>
      <c r="AJ285" s="29" t="s">
        <v>14</v>
      </c>
      <c r="AK285" s="29"/>
      <c r="AL285" s="29" t="s">
        <v>14</v>
      </c>
      <c r="AM285" s="29"/>
      <c r="AN285" s="29" t="s">
        <v>14</v>
      </c>
      <c r="AO285" s="29"/>
      <c r="AP285" s="29" t="s">
        <v>14</v>
      </c>
      <c r="AQ285" s="29"/>
      <c r="AR285" s="29" t="s">
        <v>14</v>
      </c>
      <c r="AS285" s="29"/>
      <c r="AT285" s="29" t="s">
        <v>14</v>
      </c>
      <c r="AU285" s="29"/>
      <c r="AV285" s="29" t="s">
        <v>14</v>
      </c>
      <c r="AW285" s="29"/>
      <c r="AX285" s="29" t="s">
        <v>14</v>
      </c>
      <c r="AY285" s="29"/>
      <c r="AZ285" s="29" t="s">
        <v>14</v>
      </c>
      <c r="BA285" s="29"/>
      <c r="BB285" s="29" t="s">
        <v>15</v>
      </c>
      <c r="BC285" s="29"/>
      <c r="BD285" s="29" t="s">
        <v>14</v>
      </c>
      <c r="BE285" s="67"/>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c r="CW285" s="16"/>
      <c r="CX285" s="16"/>
      <c r="CY285" s="16"/>
      <c r="CZ285" s="16"/>
      <c r="DA285" s="16"/>
      <c r="DB285" s="16"/>
      <c r="DC285" s="16"/>
      <c r="DD285" s="16"/>
      <c r="DE285" s="16"/>
      <c r="DF285" s="16"/>
      <c r="DG285" s="16"/>
      <c r="DH285" s="16"/>
      <c r="DI285" s="16"/>
      <c r="DJ285" s="16"/>
      <c r="DK285" s="16"/>
      <c r="DL285" s="16"/>
      <c r="DM285" s="16"/>
      <c r="DN285" s="16"/>
      <c r="DO285" s="16"/>
      <c r="DP285" s="16"/>
      <c r="DQ285" s="16"/>
      <c r="DR285" s="16"/>
      <c r="DS285" s="16"/>
      <c r="DT285" s="16"/>
      <c r="DU285" s="16"/>
      <c r="DV285" s="16"/>
      <c r="DW285" s="16"/>
      <c r="DX285" s="16"/>
      <c r="DY285" s="16"/>
      <c r="DZ285" s="16"/>
      <c r="EA285" s="16"/>
      <c r="EB285" s="16"/>
      <c r="EC285" s="16"/>
      <c r="ED285" s="16"/>
      <c r="EE285" s="16"/>
      <c r="EF285" s="16"/>
      <c r="EG285" s="16"/>
      <c r="EH285" s="16"/>
      <c r="EI285" s="16"/>
      <c r="EJ285" s="16"/>
      <c r="EK285" s="16"/>
      <c r="EL285" s="16"/>
      <c r="EM285" s="16"/>
      <c r="EN285" s="16"/>
      <c r="EO285" s="16"/>
      <c r="EP285" s="16"/>
      <c r="EQ285" s="16"/>
      <c r="ER285" s="16"/>
      <c r="ES285" s="16"/>
      <c r="ET285" s="16"/>
      <c r="EU285" s="16"/>
      <c r="EV285" s="16"/>
      <c r="EW285" s="16"/>
      <c r="EX285" s="16"/>
      <c r="EY285" s="16"/>
      <c r="EZ285" s="16"/>
      <c r="FA285" s="16"/>
      <c r="FB285" s="16"/>
      <c r="FC285" s="16"/>
      <c r="FD285" s="16"/>
      <c r="FE285" s="16"/>
      <c r="FF285" s="16"/>
      <c r="FG285" s="16"/>
      <c r="FH285" s="16"/>
      <c r="FI285" s="16"/>
      <c r="FJ285" s="16"/>
      <c r="FK285" s="16"/>
      <c r="FL285" s="16"/>
      <c r="FM285" s="16"/>
      <c r="FN285" s="16"/>
      <c r="FO285" s="16"/>
      <c r="FP285" s="16"/>
      <c r="FQ285" s="16"/>
      <c r="FR285" s="16"/>
      <c r="FS285" s="16"/>
      <c r="FT285" s="16"/>
      <c r="FU285" s="16"/>
      <c r="FV285" s="16"/>
      <c r="FW285" s="16"/>
      <c r="FX285" s="16"/>
      <c r="FY285" s="16"/>
      <c r="FZ285" s="16"/>
      <c r="GA285" s="16"/>
      <c r="GB285" s="16"/>
      <c r="GC285" s="16"/>
      <c r="GD285" s="16"/>
      <c r="GE285" s="16"/>
      <c r="GF285" s="16"/>
      <c r="GG285" s="16"/>
      <c r="GH285" s="16"/>
      <c r="GI285" s="16"/>
      <c r="GJ285" s="16"/>
      <c r="GK285" s="16"/>
      <c r="GL285" s="16"/>
      <c r="GM285" s="16"/>
      <c r="GN285" s="16"/>
      <c r="GO285" s="16"/>
      <c r="GP285" s="16"/>
      <c r="GQ285" s="16"/>
      <c r="GR285" s="16"/>
      <c r="GS285" s="16"/>
      <c r="GT285" s="16"/>
      <c r="GU285" s="16"/>
      <c r="GV285" s="16"/>
      <c r="GW285" s="16"/>
      <c r="GX285" s="16"/>
      <c r="GY285" s="16"/>
      <c r="GZ285" s="16"/>
      <c r="HA285" s="16"/>
      <c r="HB285" s="16"/>
      <c r="HC285" s="16"/>
      <c r="HD285" s="16"/>
      <c r="HE285" s="16"/>
      <c r="HF285" s="16"/>
      <c r="HG285" s="16"/>
      <c r="HH285" s="16"/>
      <c r="HI285" s="16"/>
      <c r="HJ285" s="16"/>
      <c r="HK285" s="16"/>
      <c r="HL285" s="16"/>
      <c r="HM285" s="16"/>
      <c r="HN285" s="16"/>
      <c r="HO285" s="16"/>
      <c r="HP285" s="16"/>
      <c r="HQ285" s="16"/>
      <c r="HR285" s="16"/>
      <c r="HS285" s="16"/>
      <c r="HT285" s="16"/>
      <c r="HU285" s="16"/>
      <c r="HV285" s="16"/>
      <c r="HW285" s="16"/>
      <c r="HX285" s="16"/>
      <c r="HY285" s="16"/>
      <c r="HZ285" s="16"/>
      <c r="IA285" s="16"/>
      <c r="IB285" s="16"/>
      <c r="IC285" s="16"/>
    </row>
    <row r="286" spans="1:237" s="3" customFormat="1" ht="19.5">
      <c r="A286" s="25"/>
      <c r="B286" s="90" t="s">
        <v>164</v>
      </c>
      <c r="C286" s="91">
        <v>2018</v>
      </c>
      <c r="D286" s="29">
        <v>13840</v>
      </c>
      <c r="E286" s="29"/>
      <c r="F286" s="29" t="s">
        <v>14</v>
      </c>
      <c r="G286" s="29"/>
      <c r="H286" s="29" t="s">
        <v>14</v>
      </c>
      <c r="I286" s="29"/>
      <c r="J286" s="29" t="s">
        <v>14</v>
      </c>
      <c r="K286" s="29"/>
      <c r="L286" s="29" t="s">
        <v>14</v>
      </c>
      <c r="M286" s="29"/>
      <c r="N286" s="29" t="s">
        <v>14</v>
      </c>
      <c r="O286" s="29"/>
      <c r="P286" s="29" t="s">
        <v>14</v>
      </c>
      <c r="Q286" s="29"/>
      <c r="R286" s="29" t="s">
        <v>14</v>
      </c>
      <c r="S286" s="29"/>
      <c r="T286" s="29" t="s">
        <v>14</v>
      </c>
      <c r="U286" s="29"/>
      <c r="V286" s="29" t="s">
        <v>14</v>
      </c>
      <c r="W286" s="29"/>
      <c r="X286" s="29" t="s">
        <v>14</v>
      </c>
      <c r="Y286" s="29"/>
      <c r="Z286" s="29">
        <v>190</v>
      </c>
      <c r="AA286" s="29"/>
      <c r="AB286" s="29" t="s">
        <v>14</v>
      </c>
      <c r="AC286" s="29"/>
      <c r="AD286" s="29" t="s">
        <v>14</v>
      </c>
      <c r="AE286" s="29"/>
      <c r="AF286" s="29" t="s">
        <v>14</v>
      </c>
      <c r="AG286" s="29"/>
      <c r="AH286" s="29" t="s">
        <v>14</v>
      </c>
      <c r="AI286" s="29"/>
      <c r="AJ286" s="29" t="s">
        <v>14</v>
      </c>
      <c r="AK286" s="29"/>
      <c r="AL286" s="29">
        <v>132</v>
      </c>
      <c r="AM286" s="29"/>
      <c r="AN286" s="29" t="s">
        <v>14</v>
      </c>
      <c r="AO286" s="29"/>
      <c r="AP286" s="29">
        <v>3928</v>
      </c>
      <c r="AQ286" s="29"/>
      <c r="AR286" s="29" t="s">
        <v>14</v>
      </c>
      <c r="AS286" s="29"/>
      <c r="AT286" s="29">
        <v>1270</v>
      </c>
      <c r="AU286" s="29"/>
      <c r="AV286" s="29" t="s">
        <v>15</v>
      </c>
      <c r="AW286" s="29"/>
      <c r="AX286" s="29">
        <v>23</v>
      </c>
      <c r="AY286" s="29"/>
      <c r="AZ286" s="29">
        <v>29</v>
      </c>
      <c r="BA286" s="29"/>
      <c r="BB286" s="29" t="s">
        <v>14</v>
      </c>
      <c r="BC286" s="29"/>
      <c r="BD286" s="29">
        <v>175</v>
      </c>
      <c r="BE286" s="67"/>
      <c r="BF286" s="16"/>
      <c r="BG286" s="16"/>
      <c r="BH286" s="25"/>
      <c r="BI286" s="25"/>
      <c r="BJ286" s="25"/>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25"/>
      <c r="DS286" s="25"/>
      <c r="DT286" s="25"/>
      <c r="DU286" s="25"/>
      <c r="DV286" s="25"/>
      <c r="DW286" s="25"/>
      <c r="DX286" s="25"/>
      <c r="DY286" s="25"/>
      <c r="DZ286" s="25"/>
      <c r="EA286" s="25"/>
      <c r="EB286" s="25"/>
      <c r="EC286" s="25"/>
      <c r="ED286" s="25"/>
      <c r="EE286" s="25"/>
      <c r="EF286" s="25"/>
      <c r="EG286" s="25"/>
      <c r="EH286" s="25"/>
      <c r="EI286" s="25"/>
      <c r="EJ286" s="25"/>
      <c r="EK286" s="25"/>
      <c r="EL286" s="25"/>
      <c r="EM286" s="25"/>
      <c r="EN286" s="25"/>
      <c r="EO286" s="25"/>
      <c r="EP286" s="25"/>
      <c r="EQ286" s="25"/>
      <c r="ER286" s="25"/>
      <c r="ES286" s="25"/>
      <c r="ET286" s="25"/>
      <c r="EU286" s="25"/>
      <c r="EV286" s="25"/>
      <c r="EW286" s="25"/>
      <c r="EX286" s="25"/>
      <c r="EY286" s="25"/>
      <c r="EZ286" s="25"/>
      <c r="FA286" s="25"/>
      <c r="FB286" s="25"/>
      <c r="FC286" s="25"/>
      <c r="FD286" s="25"/>
      <c r="FE286" s="25"/>
      <c r="FF286" s="25"/>
      <c r="FG286" s="25"/>
      <c r="FH286" s="25"/>
      <c r="FI286" s="25"/>
      <c r="FJ286" s="25"/>
      <c r="FK286" s="25"/>
      <c r="FL286" s="25"/>
      <c r="FM286" s="25"/>
      <c r="FN286" s="25"/>
      <c r="FO286" s="25"/>
      <c r="FP286" s="25"/>
      <c r="FQ286" s="25"/>
      <c r="FR286" s="25"/>
      <c r="FS286" s="25"/>
      <c r="FT286" s="25"/>
      <c r="FU286" s="25"/>
      <c r="FV286" s="25"/>
      <c r="FW286" s="25"/>
      <c r="FX286" s="25"/>
      <c r="FY286" s="25"/>
      <c r="FZ286" s="25"/>
      <c r="GA286" s="25"/>
      <c r="GB286" s="25"/>
      <c r="GC286" s="25"/>
      <c r="GD286" s="25"/>
      <c r="GE286" s="25"/>
      <c r="GF286" s="25"/>
      <c r="GG286" s="25"/>
      <c r="GH286" s="25"/>
      <c r="GI286" s="25"/>
      <c r="GJ286" s="25"/>
      <c r="GK286" s="25"/>
      <c r="GL286" s="25"/>
      <c r="GM286" s="25"/>
      <c r="GN286" s="25"/>
      <c r="GO286" s="25"/>
      <c r="GP286" s="25"/>
      <c r="GQ286" s="25"/>
      <c r="GR286" s="25"/>
      <c r="GS286" s="25"/>
      <c r="GT286" s="25"/>
      <c r="GU286" s="25"/>
      <c r="GV286" s="25"/>
      <c r="GW286" s="25"/>
      <c r="GX286" s="25"/>
      <c r="GY286" s="25"/>
      <c r="GZ286" s="25"/>
      <c r="HA286" s="25"/>
      <c r="HB286" s="25"/>
      <c r="HC286" s="25"/>
      <c r="HD286" s="25"/>
      <c r="HE286" s="25"/>
      <c r="HF286" s="25"/>
      <c r="HG286" s="25"/>
      <c r="HH286" s="25"/>
      <c r="HI286" s="25"/>
      <c r="HJ286" s="25"/>
      <c r="HK286" s="25"/>
      <c r="HL286" s="25"/>
      <c r="HM286" s="25"/>
      <c r="HN286" s="25"/>
      <c r="HO286" s="25"/>
      <c r="HP286" s="25"/>
      <c r="HQ286" s="25"/>
      <c r="HR286" s="25"/>
      <c r="HS286" s="25"/>
      <c r="HT286" s="25"/>
      <c r="HU286" s="25"/>
      <c r="HV286" s="25"/>
      <c r="HW286" s="25"/>
      <c r="HX286" s="25"/>
      <c r="HY286" s="25"/>
      <c r="HZ286" s="25"/>
      <c r="IA286" s="25"/>
      <c r="IB286" s="25"/>
      <c r="IC286" s="25"/>
    </row>
    <row r="287" spans="1:237" s="3" customFormat="1">
      <c r="A287" s="25"/>
      <c r="B287" s="90"/>
      <c r="C287" s="91">
        <v>2019</v>
      </c>
      <c r="D287" s="29">
        <v>4063</v>
      </c>
      <c r="E287" s="29"/>
      <c r="F287" s="29" t="s">
        <v>14</v>
      </c>
      <c r="G287" s="29"/>
      <c r="H287" s="29" t="s">
        <v>14</v>
      </c>
      <c r="I287" s="29"/>
      <c r="J287" s="29" t="s">
        <v>14</v>
      </c>
      <c r="K287" s="29"/>
      <c r="L287" s="29" t="s">
        <v>14</v>
      </c>
      <c r="M287" s="29"/>
      <c r="N287" s="29" t="s">
        <v>14</v>
      </c>
      <c r="O287" s="29"/>
      <c r="P287" s="29" t="s">
        <v>14</v>
      </c>
      <c r="Q287" s="29"/>
      <c r="R287" s="29" t="s">
        <v>14</v>
      </c>
      <c r="S287" s="29"/>
      <c r="T287" s="29" t="s">
        <v>14</v>
      </c>
      <c r="U287" s="29"/>
      <c r="V287" s="29" t="s">
        <v>14</v>
      </c>
      <c r="W287" s="29"/>
      <c r="X287" s="29" t="s">
        <v>14</v>
      </c>
      <c r="Y287" s="29"/>
      <c r="Z287" s="29">
        <v>634</v>
      </c>
      <c r="AA287" s="29"/>
      <c r="AB287" s="29">
        <v>545</v>
      </c>
      <c r="AC287" s="29"/>
      <c r="AD287" s="29">
        <v>2395</v>
      </c>
      <c r="AE287" s="29"/>
      <c r="AF287" s="29" t="s">
        <v>14</v>
      </c>
      <c r="AG287" s="29"/>
      <c r="AH287" s="29" t="s">
        <v>14</v>
      </c>
      <c r="AI287" s="29"/>
      <c r="AJ287" s="29" t="s">
        <v>14</v>
      </c>
      <c r="AK287" s="29"/>
      <c r="AL287" s="29" t="s">
        <v>14</v>
      </c>
      <c r="AM287" s="29"/>
      <c r="AN287" s="29">
        <v>4341</v>
      </c>
      <c r="AO287" s="29"/>
      <c r="AP287" s="29" t="s">
        <v>14</v>
      </c>
      <c r="AQ287" s="29"/>
      <c r="AR287" s="29" t="s">
        <v>14</v>
      </c>
      <c r="AS287" s="29"/>
      <c r="AT287" s="29">
        <v>5723</v>
      </c>
      <c r="AU287" s="29"/>
      <c r="AV287" s="29" t="s">
        <v>14</v>
      </c>
      <c r="AW287" s="29"/>
      <c r="AX287" s="29">
        <v>25</v>
      </c>
      <c r="AY287" s="29"/>
      <c r="AZ287" s="29" t="s">
        <v>14</v>
      </c>
      <c r="BA287" s="29"/>
      <c r="BB287" s="29" t="s">
        <v>14</v>
      </c>
      <c r="BC287" s="29"/>
      <c r="BD287" s="29">
        <v>16</v>
      </c>
      <c r="BE287" s="67"/>
      <c r="BF287" s="16"/>
      <c r="BG287" s="16"/>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c r="CX287" s="25"/>
      <c r="CY287" s="25"/>
      <c r="CZ287" s="25"/>
      <c r="DA287" s="25"/>
      <c r="DB287" s="25"/>
      <c r="DC287" s="25"/>
      <c r="DD287" s="25"/>
      <c r="DE287" s="25"/>
      <c r="DF287" s="25"/>
      <c r="DG287" s="25"/>
      <c r="DH287" s="25"/>
      <c r="DI287" s="25"/>
      <c r="DJ287" s="25"/>
      <c r="DK287" s="25"/>
      <c r="DL287" s="25"/>
      <c r="DM287" s="25"/>
      <c r="DN287" s="25"/>
      <c r="DO287" s="25"/>
      <c r="DP287" s="25"/>
      <c r="DQ287" s="25"/>
      <c r="DR287" s="25"/>
      <c r="DS287" s="25"/>
      <c r="DT287" s="25"/>
      <c r="DU287" s="25"/>
      <c r="DV287" s="25"/>
      <c r="DW287" s="25"/>
      <c r="DX287" s="25"/>
      <c r="DY287" s="25"/>
      <c r="DZ287" s="25"/>
      <c r="EA287" s="25"/>
      <c r="EB287" s="25"/>
      <c r="EC287" s="25"/>
      <c r="ED287" s="25"/>
      <c r="EE287" s="25"/>
      <c r="EF287" s="25"/>
      <c r="EG287" s="25"/>
      <c r="EH287" s="25"/>
      <c r="EI287" s="25"/>
      <c r="EJ287" s="25"/>
      <c r="EK287" s="25"/>
      <c r="EL287" s="25"/>
      <c r="EM287" s="25"/>
      <c r="EN287" s="25"/>
      <c r="EO287" s="25"/>
      <c r="EP287" s="25"/>
      <c r="EQ287" s="25"/>
      <c r="ER287" s="25"/>
      <c r="ES287" s="25"/>
      <c r="ET287" s="25"/>
      <c r="EU287" s="25"/>
      <c r="EV287" s="25"/>
      <c r="EW287" s="25"/>
      <c r="EX287" s="25"/>
      <c r="EY287" s="25"/>
      <c r="EZ287" s="25"/>
      <c r="FA287" s="25"/>
      <c r="FB287" s="25"/>
      <c r="FC287" s="25"/>
      <c r="FD287" s="25"/>
      <c r="FE287" s="25"/>
      <c r="FF287" s="25"/>
      <c r="FG287" s="25"/>
      <c r="FH287" s="25"/>
      <c r="FI287" s="25"/>
      <c r="FJ287" s="25"/>
      <c r="FK287" s="25"/>
      <c r="FL287" s="25"/>
      <c r="FM287" s="25"/>
      <c r="FN287" s="25"/>
      <c r="FO287" s="25"/>
      <c r="FP287" s="25"/>
      <c r="FQ287" s="25"/>
      <c r="FR287" s="25"/>
      <c r="FS287" s="25"/>
      <c r="FT287" s="25"/>
      <c r="FU287" s="25"/>
      <c r="FV287" s="25"/>
      <c r="FW287" s="25"/>
      <c r="FX287" s="25"/>
      <c r="FY287" s="25"/>
      <c r="FZ287" s="25"/>
      <c r="GA287" s="25"/>
      <c r="GB287" s="25"/>
      <c r="GC287" s="25"/>
      <c r="GD287" s="25"/>
      <c r="GE287" s="25"/>
      <c r="GF287" s="25"/>
      <c r="GG287" s="25"/>
      <c r="GH287" s="25"/>
      <c r="GI287" s="25"/>
      <c r="GJ287" s="25"/>
      <c r="GK287" s="25"/>
      <c r="GL287" s="25"/>
      <c r="GM287" s="25"/>
      <c r="GN287" s="25"/>
      <c r="GO287" s="25"/>
      <c r="GP287" s="25"/>
      <c r="GQ287" s="25"/>
      <c r="GR287" s="25"/>
      <c r="GS287" s="25"/>
      <c r="GT287" s="25"/>
      <c r="GU287" s="25"/>
      <c r="GV287" s="25"/>
      <c r="GW287" s="25"/>
      <c r="GX287" s="25"/>
      <c r="GY287" s="25"/>
      <c r="GZ287" s="25"/>
      <c r="HA287" s="25"/>
      <c r="HB287" s="25"/>
      <c r="HC287" s="25"/>
      <c r="HD287" s="25"/>
      <c r="HE287" s="25"/>
      <c r="HF287" s="25"/>
      <c r="HG287" s="25"/>
      <c r="HH287" s="25"/>
      <c r="HI287" s="25"/>
      <c r="HJ287" s="25"/>
      <c r="HK287" s="25"/>
      <c r="HL287" s="25"/>
      <c r="HM287" s="25"/>
      <c r="HN287" s="25"/>
      <c r="HO287" s="25"/>
      <c r="HP287" s="25"/>
      <c r="HQ287" s="25"/>
      <c r="HR287" s="25"/>
      <c r="HS287" s="25"/>
      <c r="HT287" s="25"/>
      <c r="HU287" s="25"/>
      <c r="HV287" s="25"/>
      <c r="HW287" s="25"/>
      <c r="HX287" s="25"/>
      <c r="HY287" s="25"/>
      <c r="HZ287" s="25"/>
      <c r="IA287" s="25"/>
      <c r="IB287" s="25"/>
      <c r="IC287" s="25"/>
    </row>
    <row r="288" spans="1:237" s="3" customFormat="1">
      <c r="A288" s="25"/>
      <c r="B288" s="90"/>
      <c r="C288" s="91">
        <v>2020</v>
      </c>
      <c r="D288" s="29">
        <v>910</v>
      </c>
      <c r="E288" s="29"/>
      <c r="F288" s="29" t="s">
        <v>14</v>
      </c>
      <c r="G288" s="29"/>
      <c r="H288" s="29" t="s">
        <v>14</v>
      </c>
      <c r="I288" s="29"/>
      <c r="J288" s="29" t="s">
        <v>14</v>
      </c>
      <c r="K288" s="29"/>
      <c r="L288" s="29" t="s">
        <v>14</v>
      </c>
      <c r="M288" s="29"/>
      <c r="N288" s="29" t="s">
        <v>14</v>
      </c>
      <c r="O288" s="29"/>
      <c r="P288" s="29" t="s">
        <v>14</v>
      </c>
      <c r="Q288" s="29"/>
      <c r="R288" s="29" t="s">
        <v>14</v>
      </c>
      <c r="S288" s="29"/>
      <c r="T288" s="29" t="s">
        <v>14</v>
      </c>
      <c r="U288" s="29"/>
      <c r="V288" s="29" t="s">
        <v>14</v>
      </c>
      <c r="W288" s="29"/>
      <c r="X288" s="29">
        <v>4949</v>
      </c>
      <c r="Y288" s="29"/>
      <c r="Z288" s="29">
        <v>329</v>
      </c>
      <c r="AA288" s="29"/>
      <c r="AB288" s="29" t="s">
        <v>14</v>
      </c>
      <c r="AC288" s="29"/>
      <c r="AD288" s="29">
        <v>477</v>
      </c>
      <c r="AE288" s="29"/>
      <c r="AF288" s="29" t="s">
        <v>14</v>
      </c>
      <c r="AG288" s="29"/>
      <c r="AH288" s="29" t="s">
        <v>14</v>
      </c>
      <c r="AI288" s="29"/>
      <c r="AJ288" s="29" t="s">
        <v>14</v>
      </c>
      <c r="AK288" s="29"/>
      <c r="AL288" s="29">
        <v>31</v>
      </c>
      <c r="AM288" s="29"/>
      <c r="AN288" s="29">
        <v>1224</v>
      </c>
      <c r="AO288" s="29"/>
      <c r="AP288" s="29">
        <v>24</v>
      </c>
      <c r="AQ288" s="29"/>
      <c r="AR288" s="29" t="s">
        <v>14</v>
      </c>
      <c r="AS288" s="29"/>
      <c r="AT288" s="29">
        <v>4221</v>
      </c>
      <c r="AU288" s="29"/>
      <c r="AV288" s="29" t="s">
        <v>14</v>
      </c>
      <c r="AW288" s="29"/>
      <c r="AX288" s="29">
        <v>206</v>
      </c>
      <c r="AY288" s="29"/>
      <c r="AZ288" s="29">
        <v>2</v>
      </c>
      <c r="BA288" s="29"/>
      <c r="BB288" s="29" t="s">
        <v>14</v>
      </c>
      <c r="BC288" s="29"/>
      <c r="BD288" s="29">
        <v>14</v>
      </c>
      <c r="BE288" s="67"/>
      <c r="BF288" s="16"/>
      <c r="BG288" s="16"/>
      <c r="BH288" s="25"/>
      <c r="BI288" s="25"/>
      <c r="BJ288" s="25"/>
      <c r="BK288" s="25"/>
      <c r="BL288" s="25"/>
      <c r="BM288" s="25"/>
      <c r="BN288" s="25"/>
      <c r="BO288" s="25"/>
      <c r="BP288" s="25"/>
      <c r="BQ288" s="25"/>
      <c r="BR288" s="25"/>
      <c r="BS288" s="25"/>
      <c r="BT288" s="25"/>
      <c r="BU288" s="25"/>
      <c r="BV288" s="25"/>
      <c r="BW288" s="25"/>
      <c r="BX288" s="25"/>
      <c r="BY288" s="25"/>
      <c r="BZ288" s="25"/>
      <c r="CA288" s="25"/>
      <c r="CB288" s="25"/>
      <c r="CC288" s="25"/>
      <c r="CD288" s="25"/>
      <c r="CE288" s="25"/>
      <c r="CF288" s="25"/>
      <c r="CG288" s="25"/>
      <c r="CH288" s="25"/>
      <c r="CI288" s="25"/>
      <c r="CJ288" s="25"/>
      <c r="CK288" s="25"/>
      <c r="CL288" s="25"/>
      <c r="CM288" s="25"/>
      <c r="CN288" s="25"/>
      <c r="CO288" s="25"/>
      <c r="CP288" s="25"/>
      <c r="CQ288" s="25"/>
      <c r="CR288" s="25"/>
      <c r="CS288" s="25"/>
      <c r="CT288" s="25"/>
      <c r="CU288" s="25"/>
      <c r="CV288" s="25"/>
      <c r="CW288" s="25"/>
      <c r="CX288" s="25"/>
      <c r="CY288" s="25"/>
      <c r="CZ288" s="25"/>
      <c r="DA288" s="25"/>
      <c r="DB288" s="25"/>
      <c r="DC288" s="25"/>
      <c r="DD288" s="25"/>
      <c r="DE288" s="25"/>
      <c r="DF288" s="25"/>
      <c r="DG288" s="25"/>
      <c r="DH288" s="25"/>
      <c r="DI288" s="25"/>
      <c r="DJ288" s="25"/>
      <c r="DK288" s="25"/>
      <c r="DL288" s="25"/>
      <c r="DM288" s="25"/>
      <c r="DN288" s="25"/>
      <c r="DO288" s="25"/>
      <c r="DP288" s="25"/>
      <c r="DQ288" s="25"/>
      <c r="DR288" s="25"/>
      <c r="DS288" s="25"/>
      <c r="DT288" s="25"/>
      <c r="DU288" s="25"/>
      <c r="DV288" s="25"/>
      <c r="DW288" s="25"/>
      <c r="DX288" s="25"/>
      <c r="DY288" s="25"/>
      <c r="DZ288" s="25"/>
      <c r="EA288" s="25"/>
      <c r="EB288" s="25"/>
      <c r="EC288" s="25"/>
      <c r="ED288" s="25"/>
      <c r="EE288" s="25"/>
      <c r="EF288" s="25"/>
      <c r="EG288" s="25"/>
      <c r="EH288" s="25"/>
      <c r="EI288" s="25"/>
      <c r="EJ288" s="25"/>
      <c r="EK288" s="25"/>
      <c r="EL288" s="25"/>
      <c r="EM288" s="25"/>
      <c r="EN288" s="25"/>
      <c r="EO288" s="25"/>
      <c r="EP288" s="25"/>
      <c r="EQ288" s="25"/>
      <c r="ER288" s="25"/>
      <c r="ES288" s="25"/>
      <c r="ET288" s="25"/>
      <c r="EU288" s="25"/>
      <c r="EV288" s="25"/>
      <c r="EW288" s="25"/>
      <c r="EX288" s="25"/>
      <c r="EY288" s="25"/>
      <c r="EZ288" s="25"/>
      <c r="FA288" s="25"/>
      <c r="FB288" s="25"/>
      <c r="FC288" s="25"/>
      <c r="FD288" s="25"/>
      <c r="FE288" s="25"/>
      <c r="FF288" s="25"/>
      <c r="FG288" s="25"/>
      <c r="FH288" s="25"/>
      <c r="FI288" s="25"/>
      <c r="FJ288" s="25"/>
      <c r="FK288" s="25"/>
      <c r="FL288" s="25"/>
      <c r="FM288" s="25"/>
      <c r="FN288" s="25"/>
      <c r="FO288" s="25"/>
      <c r="FP288" s="25"/>
      <c r="FQ288" s="25"/>
      <c r="FR288" s="25"/>
      <c r="FS288" s="25"/>
      <c r="FT288" s="25"/>
      <c r="FU288" s="25"/>
      <c r="FV288" s="25"/>
      <c r="FW288" s="25"/>
      <c r="FX288" s="25"/>
      <c r="FY288" s="25"/>
      <c r="FZ288" s="25"/>
      <c r="GA288" s="25"/>
      <c r="GB288" s="25"/>
      <c r="GC288" s="25"/>
      <c r="GD288" s="25"/>
      <c r="GE288" s="25"/>
      <c r="GF288" s="25"/>
      <c r="GG288" s="25"/>
      <c r="GH288" s="25"/>
      <c r="GI288" s="25"/>
      <c r="GJ288" s="25"/>
      <c r="GK288" s="25"/>
      <c r="GL288" s="25"/>
      <c r="GM288" s="25"/>
      <c r="GN288" s="25"/>
      <c r="GO288" s="25"/>
      <c r="GP288" s="25"/>
      <c r="GQ288" s="25"/>
      <c r="GR288" s="25"/>
      <c r="GS288" s="25"/>
      <c r="GT288" s="25"/>
      <c r="GU288" s="25"/>
      <c r="GV288" s="25"/>
      <c r="GW288" s="25"/>
      <c r="GX288" s="25"/>
      <c r="GY288" s="25"/>
      <c r="GZ288" s="25"/>
      <c r="HA288" s="25"/>
      <c r="HB288" s="25"/>
      <c r="HC288" s="25"/>
      <c r="HD288" s="25"/>
      <c r="HE288" s="25"/>
      <c r="HF288" s="25"/>
      <c r="HG288" s="25"/>
      <c r="HH288" s="25"/>
      <c r="HI288" s="25"/>
      <c r="HJ288" s="25"/>
      <c r="HK288" s="25"/>
      <c r="HL288" s="25"/>
      <c r="HM288" s="25"/>
      <c r="HN288" s="25"/>
      <c r="HO288" s="25"/>
      <c r="HP288" s="25"/>
      <c r="HQ288" s="25"/>
      <c r="HR288" s="25"/>
      <c r="HS288" s="25"/>
      <c r="HT288" s="25"/>
      <c r="HU288" s="25"/>
      <c r="HV288" s="25"/>
      <c r="HW288" s="25"/>
      <c r="HX288" s="25"/>
      <c r="HY288" s="25"/>
      <c r="HZ288" s="25"/>
      <c r="IA288" s="25"/>
      <c r="IB288" s="25"/>
      <c r="IC288" s="25"/>
    </row>
    <row r="289" spans="1:237" s="5" customFormat="1">
      <c r="A289" s="16"/>
      <c r="B289" s="90"/>
      <c r="C289" s="91">
        <v>2021</v>
      </c>
      <c r="D289" s="29">
        <v>5610</v>
      </c>
      <c r="E289" s="29"/>
      <c r="F289" s="29" t="s">
        <v>14</v>
      </c>
      <c r="G289" s="29"/>
      <c r="H289" s="29" t="s">
        <v>14</v>
      </c>
      <c r="I289" s="29"/>
      <c r="J289" s="29" t="s">
        <v>14</v>
      </c>
      <c r="K289" s="29"/>
      <c r="L289" s="29" t="s">
        <v>14</v>
      </c>
      <c r="M289" s="45"/>
      <c r="N289" s="29" t="s">
        <v>14</v>
      </c>
      <c r="O289" s="29"/>
      <c r="P289" s="29" t="s">
        <v>14</v>
      </c>
      <c r="Q289" s="29"/>
      <c r="R289" s="29" t="s">
        <v>14</v>
      </c>
      <c r="S289" s="29"/>
      <c r="T289" s="29" t="s">
        <v>14</v>
      </c>
      <c r="U289" s="29"/>
      <c r="V289" s="29" t="s">
        <v>14</v>
      </c>
      <c r="W289" s="29"/>
      <c r="X289" s="29">
        <v>6104</v>
      </c>
      <c r="Y289" s="29"/>
      <c r="Z289" s="29">
        <v>895</v>
      </c>
      <c r="AA289" s="29"/>
      <c r="AB289" s="29">
        <v>174</v>
      </c>
      <c r="AC289" s="29"/>
      <c r="AD289" s="29">
        <v>1000</v>
      </c>
      <c r="AE289" s="29"/>
      <c r="AF289" s="29" t="s">
        <v>14</v>
      </c>
      <c r="AG289" s="29"/>
      <c r="AH289" s="29" t="s">
        <v>14</v>
      </c>
      <c r="AI289" s="29"/>
      <c r="AJ289" s="29" t="s">
        <v>14</v>
      </c>
      <c r="AK289" s="29"/>
      <c r="AL289" s="29" t="s">
        <v>14</v>
      </c>
      <c r="AM289" s="29"/>
      <c r="AN289" s="29">
        <v>50</v>
      </c>
      <c r="AO289" s="29"/>
      <c r="AP289" s="29" t="s">
        <v>14</v>
      </c>
      <c r="AQ289" s="29"/>
      <c r="AR289" s="29" t="s">
        <v>14</v>
      </c>
      <c r="AS289" s="29"/>
      <c r="AT289" s="29">
        <v>3932</v>
      </c>
      <c r="AU289" s="29"/>
      <c r="AV289" s="29" t="s">
        <v>15</v>
      </c>
      <c r="AW289" s="29"/>
      <c r="AX289" s="29">
        <v>707</v>
      </c>
      <c r="AY289" s="29"/>
      <c r="AZ289" s="29" t="s">
        <v>14</v>
      </c>
      <c r="BA289" s="29"/>
      <c r="BB289" s="29" t="s">
        <v>14</v>
      </c>
      <c r="BC289" s="29"/>
      <c r="BD289" s="29">
        <v>2</v>
      </c>
      <c r="BE289" s="67"/>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c r="EK289" s="16"/>
      <c r="EL289" s="16"/>
      <c r="EM289" s="16"/>
      <c r="EN289" s="16"/>
      <c r="EO289" s="16"/>
      <c r="EP289" s="16"/>
      <c r="EQ289" s="16"/>
      <c r="ER289" s="16"/>
      <c r="ES289" s="16"/>
      <c r="ET289" s="16"/>
      <c r="EU289" s="16"/>
      <c r="EV289" s="16"/>
      <c r="EW289" s="16"/>
      <c r="EX289" s="16"/>
      <c r="EY289" s="16"/>
      <c r="EZ289" s="16"/>
      <c r="FA289" s="16"/>
      <c r="FB289" s="16"/>
      <c r="FC289" s="16"/>
      <c r="FD289" s="16"/>
      <c r="FE289" s="16"/>
      <c r="FF289" s="16"/>
      <c r="FG289" s="16"/>
      <c r="FH289" s="16"/>
      <c r="FI289" s="16"/>
      <c r="FJ289" s="16"/>
      <c r="FK289" s="16"/>
      <c r="FL289" s="16"/>
      <c r="FM289" s="16"/>
      <c r="FN289" s="16"/>
      <c r="FO289" s="16"/>
      <c r="FP289" s="16"/>
      <c r="FQ289" s="16"/>
      <c r="FR289" s="16"/>
      <c r="FS289" s="16"/>
      <c r="FT289" s="16"/>
      <c r="FU289" s="16"/>
      <c r="FV289" s="16"/>
      <c r="FW289" s="16"/>
      <c r="FX289" s="16"/>
      <c r="FY289" s="16"/>
      <c r="FZ289" s="16"/>
      <c r="GA289" s="16"/>
      <c r="GB289" s="16"/>
      <c r="GC289" s="16"/>
      <c r="GD289" s="16"/>
      <c r="GE289" s="16"/>
      <c r="GF289" s="16"/>
      <c r="GG289" s="16"/>
      <c r="GH289" s="16"/>
      <c r="GI289" s="16"/>
      <c r="GJ289" s="16"/>
      <c r="GK289" s="16"/>
      <c r="GL289" s="16"/>
      <c r="GM289" s="16"/>
      <c r="GN289" s="16"/>
      <c r="GO289" s="16"/>
      <c r="GP289" s="16"/>
      <c r="GQ289" s="16"/>
      <c r="GR289" s="16"/>
      <c r="GS289" s="16"/>
      <c r="GT289" s="16"/>
      <c r="GU289" s="16"/>
      <c r="GV289" s="16"/>
      <c r="GW289" s="16"/>
      <c r="GX289" s="16"/>
      <c r="GY289" s="16"/>
      <c r="GZ289" s="16"/>
      <c r="HA289" s="16"/>
      <c r="HB289" s="16"/>
      <c r="HC289" s="16"/>
      <c r="HD289" s="16"/>
      <c r="HE289" s="16"/>
      <c r="HF289" s="16"/>
      <c r="HG289" s="16"/>
      <c r="HH289" s="16"/>
      <c r="HI289" s="16"/>
      <c r="HJ289" s="16"/>
      <c r="HK289" s="16"/>
      <c r="HL289" s="16"/>
      <c r="HM289" s="16"/>
      <c r="HN289" s="16"/>
      <c r="HO289" s="16"/>
      <c r="HP289" s="16"/>
      <c r="HQ289" s="16"/>
      <c r="HR289" s="16"/>
      <c r="HS289" s="16"/>
      <c r="HT289" s="16"/>
      <c r="HU289" s="16"/>
      <c r="HV289" s="16"/>
      <c r="HW289" s="16"/>
      <c r="HX289" s="16"/>
      <c r="HY289" s="16"/>
      <c r="HZ289" s="16"/>
      <c r="IA289" s="16"/>
      <c r="IB289" s="16"/>
      <c r="IC289" s="16"/>
    </row>
    <row r="290" spans="1:237" s="4" customFormat="1">
      <c r="A290" s="16"/>
      <c r="B290" s="90"/>
      <c r="C290" s="92">
        <v>2022</v>
      </c>
      <c r="D290" s="29" t="s">
        <v>14</v>
      </c>
      <c r="E290" s="29"/>
      <c r="F290" s="29" t="s">
        <v>14</v>
      </c>
      <c r="G290" s="29"/>
      <c r="H290" s="29" t="s">
        <v>14</v>
      </c>
      <c r="I290" s="29"/>
      <c r="J290" s="29" t="s">
        <v>14</v>
      </c>
      <c r="K290" s="29"/>
      <c r="L290" s="29" t="s">
        <v>14</v>
      </c>
      <c r="M290" s="45"/>
      <c r="N290" s="29" t="s">
        <v>14</v>
      </c>
      <c r="O290" s="29"/>
      <c r="P290" s="29" t="s">
        <v>14</v>
      </c>
      <c r="Q290" s="29"/>
      <c r="R290" s="29" t="s">
        <v>14</v>
      </c>
      <c r="S290" s="29"/>
      <c r="T290" s="29" t="s">
        <v>14</v>
      </c>
      <c r="U290" s="29"/>
      <c r="V290" s="29" t="s">
        <v>14</v>
      </c>
      <c r="W290" s="29"/>
      <c r="X290" s="29">
        <v>349</v>
      </c>
      <c r="Y290" s="29"/>
      <c r="Z290" s="29" t="s">
        <v>14</v>
      </c>
      <c r="AA290" s="29"/>
      <c r="AB290" s="29" t="s">
        <v>14</v>
      </c>
      <c r="AC290" s="29"/>
      <c r="AD290" s="29" t="s">
        <v>14</v>
      </c>
      <c r="AE290" s="29"/>
      <c r="AF290" s="29" t="s">
        <v>14</v>
      </c>
      <c r="AG290" s="29"/>
      <c r="AH290" s="29" t="s">
        <v>14</v>
      </c>
      <c r="AI290" s="29"/>
      <c r="AJ290" s="29" t="s">
        <v>14</v>
      </c>
      <c r="AK290" s="29"/>
      <c r="AL290" s="29" t="s">
        <v>14</v>
      </c>
      <c r="AM290" s="29"/>
      <c r="AN290" s="29">
        <v>6</v>
      </c>
      <c r="AO290" s="29"/>
      <c r="AP290" s="29">
        <v>500</v>
      </c>
      <c r="AQ290" s="29"/>
      <c r="AR290" s="29" t="s">
        <v>14</v>
      </c>
      <c r="AS290" s="29"/>
      <c r="AT290" s="29">
        <v>835</v>
      </c>
      <c r="AU290" s="29"/>
      <c r="AV290" s="29" t="s">
        <v>14</v>
      </c>
      <c r="AW290" s="29"/>
      <c r="AX290" s="29">
        <v>172</v>
      </c>
      <c r="AY290" s="29"/>
      <c r="AZ290" s="29" t="s">
        <v>14</v>
      </c>
      <c r="BA290" s="29"/>
      <c r="BB290" s="29" t="s">
        <v>14</v>
      </c>
      <c r="BC290" s="29"/>
      <c r="BD290" s="29">
        <v>436</v>
      </c>
      <c r="BE290" s="67"/>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16"/>
      <c r="DE290" s="16"/>
      <c r="DF290" s="16"/>
      <c r="DG290" s="16"/>
      <c r="DH290" s="16"/>
      <c r="DI290" s="16"/>
      <c r="DJ290" s="16"/>
      <c r="DK290" s="16"/>
      <c r="DL290" s="16"/>
      <c r="DM290" s="16"/>
      <c r="DN290" s="16"/>
      <c r="DO290" s="16"/>
      <c r="DP290" s="16"/>
      <c r="DQ290" s="16"/>
      <c r="DR290" s="16"/>
      <c r="DS290" s="16"/>
      <c r="DT290" s="16"/>
      <c r="DU290" s="16"/>
      <c r="DV290" s="16"/>
      <c r="DW290" s="16"/>
      <c r="DX290" s="16"/>
      <c r="DY290" s="16"/>
      <c r="DZ290" s="16"/>
      <c r="EA290" s="16"/>
      <c r="EB290" s="16"/>
      <c r="EC290" s="16"/>
      <c r="ED290" s="16"/>
      <c r="EE290" s="16"/>
      <c r="EF290" s="16"/>
      <c r="EG290" s="16"/>
      <c r="EH290" s="16"/>
      <c r="EI290" s="16"/>
      <c r="EJ290" s="16"/>
      <c r="EK290" s="16"/>
      <c r="EL290" s="16"/>
      <c r="EM290" s="16"/>
      <c r="EN290" s="16"/>
      <c r="EO290" s="16"/>
      <c r="EP290" s="16"/>
      <c r="EQ290" s="16"/>
      <c r="ER290" s="16"/>
      <c r="ES290" s="16"/>
      <c r="ET290" s="16"/>
      <c r="EU290" s="16"/>
      <c r="EV290" s="16"/>
      <c r="EW290" s="16"/>
      <c r="EX290" s="16"/>
      <c r="EY290" s="16"/>
      <c r="EZ290" s="16"/>
      <c r="FA290" s="16"/>
      <c r="FB290" s="16"/>
      <c r="FC290" s="16"/>
      <c r="FD290" s="16"/>
      <c r="FE290" s="16"/>
      <c r="FF290" s="16"/>
      <c r="FG290" s="16"/>
      <c r="FH290" s="16"/>
      <c r="FI290" s="16"/>
      <c r="FJ290" s="16"/>
      <c r="FK290" s="16"/>
      <c r="FL290" s="16"/>
      <c r="FM290" s="16"/>
      <c r="FN290" s="16"/>
      <c r="FO290" s="16"/>
      <c r="FP290" s="16"/>
      <c r="FQ290" s="16"/>
      <c r="FR290" s="16"/>
      <c r="FS290" s="16"/>
      <c r="FT290" s="16"/>
      <c r="FU290" s="16"/>
      <c r="FV290" s="16"/>
      <c r="FW290" s="16"/>
      <c r="FX290" s="16"/>
      <c r="FY290" s="16"/>
      <c r="FZ290" s="16"/>
      <c r="GA290" s="16"/>
      <c r="GB290" s="16"/>
      <c r="GC290" s="16"/>
      <c r="GD290" s="16"/>
      <c r="GE290" s="16"/>
      <c r="GF290" s="16"/>
      <c r="GG290" s="16"/>
      <c r="GH290" s="16"/>
      <c r="GI290" s="16"/>
      <c r="GJ290" s="16"/>
      <c r="GK290" s="16"/>
      <c r="GL290" s="16"/>
      <c r="GM290" s="16"/>
      <c r="GN290" s="16"/>
      <c r="GO290" s="16"/>
      <c r="GP290" s="16"/>
      <c r="GQ290" s="16"/>
      <c r="GR290" s="16"/>
      <c r="GS290" s="16"/>
      <c r="GT290" s="16"/>
      <c r="GU290" s="16"/>
      <c r="GV290" s="16"/>
      <c r="GW290" s="16"/>
      <c r="GX290" s="16"/>
      <c r="GY290" s="16"/>
      <c r="GZ290" s="16"/>
      <c r="HA290" s="16"/>
      <c r="HB290" s="16"/>
      <c r="HC290" s="16"/>
      <c r="HD290" s="16"/>
      <c r="HE290" s="16"/>
      <c r="HF290" s="16"/>
      <c r="HG290" s="16"/>
      <c r="HH290" s="16"/>
      <c r="HI290" s="16"/>
      <c r="HJ290" s="16"/>
      <c r="HK290" s="16"/>
      <c r="HL290" s="16"/>
      <c r="HM290" s="16"/>
      <c r="HN290" s="16"/>
      <c r="HO290" s="16"/>
      <c r="HP290" s="16"/>
      <c r="HQ290" s="16"/>
      <c r="HR290" s="16"/>
      <c r="HS290" s="16"/>
      <c r="HT290" s="16"/>
      <c r="HU290" s="16"/>
      <c r="HV290" s="16"/>
      <c r="HW290" s="16"/>
      <c r="HX290" s="16"/>
      <c r="HY290" s="16"/>
      <c r="HZ290" s="16"/>
      <c r="IA290" s="16"/>
      <c r="IB290" s="16"/>
      <c r="IC290" s="16"/>
    </row>
    <row r="291" spans="1:237" customFormat="1">
      <c r="A291" s="14"/>
      <c r="B291" s="90" t="s">
        <v>80</v>
      </c>
      <c r="C291" s="91">
        <v>2018</v>
      </c>
      <c r="D291" s="29">
        <v>5972</v>
      </c>
      <c r="E291" s="29"/>
      <c r="F291" s="29" t="s">
        <v>14</v>
      </c>
      <c r="G291" s="29"/>
      <c r="H291" s="29" t="s">
        <v>14</v>
      </c>
      <c r="I291" s="29"/>
      <c r="J291" s="29" t="s">
        <v>14</v>
      </c>
      <c r="K291" s="29"/>
      <c r="L291" s="29">
        <v>10</v>
      </c>
      <c r="M291" s="78"/>
      <c r="N291" s="29" t="s">
        <v>14</v>
      </c>
      <c r="O291" s="29"/>
      <c r="P291" s="29" t="s">
        <v>14</v>
      </c>
      <c r="Q291" s="29"/>
      <c r="R291" s="29" t="s">
        <v>14</v>
      </c>
      <c r="S291" s="29"/>
      <c r="T291" s="29" t="s">
        <v>14</v>
      </c>
      <c r="U291" s="29"/>
      <c r="V291" s="29" t="s">
        <v>14</v>
      </c>
      <c r="W291" s="29"/>
      <c r="X291" s="29" t="s">
        <v>14</v>
      </c>
      <c r="Y291" s="29"/>
      <c r="Z291" s="29">
        <v>1570</v>
      </c>
      <c r="AA291" s="29"/>
      <c r="AB291" s="29" t="s">
        <v>14</v>
      </c>
      <c r="AC291" s="29"/>
      <c r="AD291" s="29" t="s">
        <v>14</v>
      </c>
      <c r="AE291" s="29"/>
      <c r="AF291" s="29" t="s">
        <v>14</v>
      </c>
      <c r="AG291" s="29"/>
      <c r="AH291" s="29" t="s">
        <v>14</v>
      </c>
      <c r="AI291" s="29"/>
      <c r="AJ291" s="29" t="s">
        <v>14</v>
      </c>
      <c r="AK291" s="29"/>
      <c r="AL291" s="29">
        <v>10</v>
      </c>
      <c r="AM291" s="29"/>
      <c r="AN291" s="29">
        <v>547</v>
      </c>
      <c r="AO291" s="29"/>
      <c r="AP291" s="29">
        <v>292</v>
      </c>
      <c r="AQ291" s="29"/>
      <c r="AR291" s="29" t="s">
        <v>14</v>
      </c>
      <c r="AS291" s="29"/>
      <c r="AT291" s="29">
        <v>1782</v>
      </c>
      <c r="AU291" s="29"/>
      <c r="AV291" s="29" t="s">
        <v>14</v>
      </c>
      <c r="AW291" s="29"/>
      <c r="AX291" s="29" t="s">
        <v>14</v>
      </c>
      <c r="AY291" s="29"/>
      <c r="AZ291" s="29" t="s">
        <v>15</v>
      </c>
      <c r="BA291" s="29"/>
      <c r="BB291" s="29" t="s">
        <v>14</v>
      </c>
      <c r="BC291" s="29"/>
      <c r="BD291" s="29">
        <v>3693</v>
      </c>
      <c r="BE291" s="67"/>
      <c r="BF291" s="16"/>
      <c r="BG291" s="16"/>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c r="CL291" s="14"/>
      <c r="CM291" s="14"/>
      <c r="CN291" s="14"/>
      <c r="CO291" s="14"/>
      <c r="CP291" s="14"/>
      <c r="CQ291" s="14"/>
      <c r="CR291" s="14"/>
      <c r="CS291" s="14"/>
      <c r="CT291" s="14"/>
      <c r="CU291" s="14"/>
      <c r="CV291" s="14"/>
      <c r="CW291" s="14"/>
      <c r="CX291" s="14"/>
      <c r="CY291" s="14"/>
      <c r="CZ291" s="14"/>
      <c r="DA291" s="14"/>
      <c r="DB291" s="14"/>
      <c r="DC291" s="14"/>
      <c r="DD291" s="14"/>
      <c r="DE291" s="14"/>
      <c r="DF291" s="14"/>
      <c r="DG291" s="14"/>
      <c r="DH291" s="14"/>
      <c r="DI291" s="14"/>
      <c r="DJ291" s="14"/>
      <c r="DK291" s="14"/>
      <c r="DL291" s="14"/>
      <c r="DM291" s="14"/>
      <c r="DN291" s="14"/>
      <c r="DO291" s="14"/>
      <c r="DP291" s="14"/>
      <c r="DQ291" s="14"/>
      <c r="DR291" s="14"/>
      <c r="DS291" s="14"/>
      <c r="DT291" s="14"/>
      <c r="DU291" s="14"/>
      <c r="DV291" s="14"/>
      <c r="DW291" s="14"/>
      <c r="DX291" s="14"/>
      <c r="DY291" s="14"/>
      <c r="DZ291" s="14"/>
      <c r="EA291" s="14"/>
      <c r="EB291" s="14"/>
      <c r="EC291" s="14"/>
      <c r="ED291" s="14"/>
      <c r="EE291" s="14"/>
      <c r="EF291" s="14"/>
      <c r="EG291" s="14"/>
      <c r="EH291" s="14"/>
      <c r="EI291" s="14"/>
      <c r="EJ291" s="14"/>
      <c r="EK291" s="14"/>
      <c r="EL291" s="14"/>
      <c r="EM291" s="14"/>
      <c r="EN291" s="14"/>
      <c r="EO291" s="14"/>
      <c r="EP291" s="14"/>
      <c r="EQ291" s="14"/>
      <c r="ER291" s="14"/>
      <c r="ES291" s="14"/>
      <c r="ET291" s="14"/>
      <c r="EU291" s="14"/>
      <c r="EV291" s="14"/>
      <c r="EW291" s="14"/>
      <c r="EX291" s="14"/>
      <c r="EY291" s="14"/>
      <c r="EZ291" s="14"/>
      <c r="FA291" s="14"/>
      <c r="FB291" s="14"/>
      <c r="FC291" s="14"/>
      <c r="FD291" s="14"/>
      <c r="FE291" s="14"/>
      <c r="FF291" s="14"/>
      <c r="FG291" s="14"/>
      <c r="FH291" s="14"/>
      <c r="FI291" s="14"/>
      <c r="FJ291" s="14"/>
      <c r="FK291" s="14"/>
      <c r="FL291" s="14"/>
      <c r="FM291" s="14"/>
      <c r="FN291" s="14"/>
      <c r="FO291" s="14"/>
      <c r="FP291" s="14"/>
      <c r="FQ291" s="14"/>
      <c r="FR291" s="14"/>
      <c r="FS291" s="14"/>
      <c r="FT291" s="14"/>
      <c r="FU291" s="14"/>
      <c r="FV291" s="14"/>
      <c r="FW291" s="14"/>
      <c r="FX291" s="14"/>
      <c r="FY291" s="14"/>
      <c r="FZ291" s="14"/>
      <c r="GA291" s="14"/>
      <c r="GB291" s="14"/>
      <c r="GC291" s="14"/>
      <c r="GD291" s="14"/>
      <c r="GE291" s="14"/>
      <c r="GF291" s="14"/>
      <c r="GG291" s="14"/>
      <c r="GH291" s="14"/>
      <c r="GI291" s="14"/>
      <c r="GJ291" s="14"/>
      <c r="GK291" s="14"/>
      <c r="GL291" s="14"/>
      <c r="GM291" s="14"/>
      <c r="GN291" s="14"/>
      <c r="GO291" s="14"/>
      <c r="GP291" s="14"/>
      <c r="GQ291" s="14"/>
      <c r="GR291" s="14"/>
      <c r="GS291" s="14"/>
      <c r="GT291" s="14"/>
      <c r="GU291" s="14"/>
      <c r="GV291" s="14"/>
      <c r="GW291" s="14"/>
      <c r="GX291" s="14"/>
      <c r="GY291" s="14"/>
      <c r="GZ291" s="14"/>
      <c r="HA291" s="14"/>
      <c r="HB291" s="14"/>
      <c r="HC291" s="14"/>
      <c r="HD291" s="14"/>
      <c r="HE291" s="14"/>
      <c r="HF291" s="14"/>
      <c r="HG291" s="14"/>
      <c r="HH291" s="14"/>
      <c r="HI291" s="14"/>
      <c r="HJ291" s="14"/>
      <c r="HK291" s="14"/>
      <c r="HL291" s="14"/>
      <c r="HM291" s="14"/>
      <c r="HN291" s="14"/>
      <c r="HO291" s="14"/>
      <c r="HP291" s="14"/>
      <c r="HQ291" s="14"/>
      <c r="HR291" s="14"/>
      <c r="HS291" s="14"/>
      <c r="HT291" s="14"/>
      <c r="HU291" s="14"/>
      <c r="HV291" s="14"/>
      <c r="HW291" s="14"/>
      <c r="HX291" s="14"/>
      <c r="HY291" s="14"/>
      <c r="HZ291" s="14"/>
      <c r="IA291" s="14"/>
      <c r="IB291" s="14"/>
      <c r="IC291" s="14"/>
    </row>
    <row r="292" spans="1:237" customFormat="1">
      <c r="A292" s="14"/>
      <c r="B292" s="90"/>
      <c r="C292" s="91">
        <v>2019</v>
      </c>
      <c r="D292" s="29" t="s">
        <v>14</v>
      </c>
      <c r="E292" s="29"/>
      <c r="F292" s="29" t="s">
        <v>14</v>
      </c>
      <c r="G292" s="29"/>
      <c r="H292" s="29" t="s">
        <v>14</v>
      </c>
      <c r="I292" s="29"/>
      <c r="J292" s="29" t="s">
        <v>14</v>
      </c>
      <c r="K292" s="29"/>
      <c r="L292" s="29" t="s">
        <v>14</v>
      </c>
      <c r="M292" s="29"/>
      <c r="N292" s="29" t="s">
        <v>14</v>
      </c>
      <c r="O292" s="29"/>
      <c r="P292" s="29" t="s">
        <v>14</v>
      </c>
      <c r="Q292" s="29"/>
      <c r="R292" s="29" t="s">
        <v>14</v>
      </c>
      <c r="S292" s="29"/>
      <c r="T292" s="29" t="s">
        <v>14</v>
      </c>
      <c r="U292" s="29"/>
      <c r="V292" s="29" t="s">
        <v>14</v>
      </c>
      <c r="W292" s="29"/>
      <c r="X292" s="29" t="s">
        <v>14</v>
      </c>
      <c r="Y292" s="29"/>
      <c r="Z292" s="29" t="s">
        <v>14</v>
      </c>
      <c r="AA292" s="29"/>
      <c r="AB292" s="29" t="s">
        <v>14</v>
      </c>
      <c r="AC292" s="29"/>
      <c r="AD292" s="29" t="s">
        <v>14</v>
      </c>
      <c r="AE292" s="29"/>
      <c r="AF292" s="29" t="s">
        <v>14</v>
      </c>
      <c r="AG292" s="29"/>
      <c r="AH292" s="29" t="s">
        <v>14</v>
      </c>
      <c r="AI292" s="29"/>
      <c r="AJ292" s="29" t="s">
        <v>14</v>
      </c>
      <c r="AK292" s="29"/>
      <c r="AL292" s="29" t="s">
        <v>14</v>
      </c>
      <c r="AM292" s="29"/>
      <c r="AN292" s="29" t="s">
        <v>14</v>
      </c>
      <c r="AO292" s="29"/>
      <c r="AP292" s="29" t="s">
        <v>14</v>
      </c>
      <c r="AQ292" s="29"/>
      <c r="AR292" s="29" t="s">
        <v>14</v>
      </c>
      <c r="AS292" s="29"/>
      <c r="AT292" s="29" t="s">
        <v>14</v>
      </c>
      <c r="AU292" s="29"/>
      <c r="AV292" s="29" t="s">
        <v>14</v>
      </c>
      <c r="AW292" s="29"/>
      <c r="AX292" s="29" t="s">
        <v>14</v>
      </c>
      <c r="AY292" s="29"/>
      <c r="AZ292" s="29">
        <v>92</v>
      </c>
      <c r="BA292" s="29"/>
      <c r="BB292" s="29" t="s">
        <v>14</v>
      </c>
      <c r="BC292" s="29"/>
      <c r="BD292" s="29" t="s">
        <v>14</v>
      </c>
      <c r="BE292" s="67"/>
      <c r="BF292" s="16"/>
      <c r="BG292" s="16"/>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c r="CL292" s="14"/>
      <c r="CM292" s="14"/>
      <c r="CN292" s="14"/>
      <c r="CO292" s="14"/>
      <c r="CP292" s="14"/>
      <c r="CQ292" s="14"/>
      <c r="CR292" s="14"/>
      <c r="CS292" s="14"/>
      <c r="CT292" s="14"/>
      <c r="CU292" s="14"/>
      <c r="CV292" s="14"/>
      <c r="CW292" s="14"/>
      <c r="CX292" s="14"/>
      <c r="CY292" s="14"/>
      <c r="CZ292" s="14"/>
      <c r="DA292" s="14"/>
      <c r="DB292" s="14"/>
      <c r="DC292" s="14"/>
      <c r="DD292" s="14"/>
      <c r="DE292" s="14"/>
      <c r="DF292" s="14"/>
      <c r="DG292" s="14"/>
      <c r="DH292" s="14"/>
      <c r="DI292" s="14"/>
      <c r="DJ292" s="14"/>
      <c r="DK292" s="14"/>
      <c r="DL292" s="14"/>
      <c r="DM292" s="14"/>
      <c r="DN292" s="14"/>
      <c r="DO292" s="14"/>
      <c r="DP292" s="14"/>
      <c r="DQ292" s="14"/>
      <c r="DR292" s="14"/>
      <c r="DS292" s="14"/>
      <c r="DT292" s="14"/>
      <c r="DU292" s="14"/>
      <c r="DV292" s="14"/>
      <c r="DW292" s="14"/>
      <c r="DX292" s="14"/>
      <c r="DY292" s="14"/>
      <c r="DZ292" s="14"/>
      <c r="EA292" s="14"/>
      <c r="EB292" s="14"/>
      <c r="EC292" s="14"/>
      <c r="ED292" s="14"/>
      <c r="EE292" s="14"/>
      <c r="EF292" s="14"/>
      <c r="EG292" s="14"/>
      <c r="EH292" s="14"/>
      <c r="EI292" s="14"/>
      <c r="EJ292" s="14"/>
      <c r="EK292" s="14"/>
      <c r="EL292" s="14"/>
      <c r="EM292" s="14"/>
      <c r="EN292" s="14"/>
      <c r="EO292" s="14"/>
      <c r="EP292" s="14"/>
      <c r="EQ292" s="14"/>
      <c r="ER292" s="14"/>
      <c r="ES292" s="14"/>
      <c r="ET292" s="14"/>
      <c r="EU292" s="14"/>
      <c r="EV292" s="14"/>
      <c r="EW292" s="14"/>
      <c r="EX292" s="14"/>
      <c r="EY292" s="14"/>
      <c r="EZ292" s="14"/>
      <c r="FA292" s="14"/>
      <c r="FB292" s="14"/>
      <c r="FC292" s="14"/>
      <c r="FD292" s="14"/>
      <c r="FE292" s="14"/>
      <c r="FF292" s="14"/>
      <c r="FG292" s="14"/>
      <c r="FH292" s="14"/>
      <c r="FI292" s="14"/>
      <c r="FJ292" s="14"/>
      <c r="FK292" s="14"/>
      <c r="FL292" s="14"/>
      <c r="FM292" s="14"/>
      <c r="FN292" s="14"/>
      <c r="FO292" s="14"/>
      <c r="FP292" s="14"/>
      <c r="FQ292" s="14"/>
      <c r="FR292" s="14"/>
      <c r="FS292" s="14"/>
      <c r="FT292" s="14"/>
      <c r="FU292" s="14"/>
      <c r="FV292" s="14"/>
      <c r="FW292" s="14"/>
      <c r="FX292" s="14"/>
      <c r="FY292" s="14"/>
      <c r="FZ292" s="14"/>
      <c r="GA292" s="14"/>
      <c r="GB292" s="14"/>
      <c r="GC292" s="14"/>
      <c r="GD292" s="14"/>
      <c r="GE292" s="14"/>
      <c r="GF292" s="14"/>
      <c r="GG292" s="14"/>
      <c r="GH292" s="14"/>
      <c r="GI292" s="14"/>
      <c r="GJ292" s="14"/>
      <c r="GK292" s="14"/>
      <c r="GL292" s="14"/>
      <c r="GM292" s="14"/>
      <c r="GN292" s="14"/>
      <c r="GO292" s="14"/>
      <c r="GP292" s="14"/>
      <c r="GQ292" s="14"/>
      <c r="GR292" s="14"/>
      <c r="GS292" s="14"/>
      <c r="GT292" s="14"/>
      <c r="GU292" s="14"/>
      <c r="GV292" s="14"/>
      <c r="GW292" s="14"/>
      <c r="GX292" s="14"/>
      <c r="GY292" s="14"/>
      <c r="GZ292" s="14"/>
      <c r="HA292" s="14"/>
      <c r="HB292" s="14"/>
      <c r="HC292" s="14"/>
      <c r="HD292" s="14"/>
      <c r="HE292" s="14"/>
      <c r="HF292" s="14"/>
      <c r="HG292" s="14"/>
      <c r="HH292" s="14"/>
      <c r="HI292" s="14"/>
      <c r="HJ292" s="14"/>
      <c r="HK292" s="14"/>
      <c r="HL292" s="14"/>
      <c r="HM292" s="14"/>
      <c r="HN292" s="14"/>
      <c r="HO292" s="14"/>
      <c r="HP292" s="14"/>
      <c r="HQ292" s="14"/>
      <c r="HR292" s="14"/>
      <c r="HS292" s="14"/>
      <c r="HT292" s="14"/>
      <c r="HU292" s="14"/>
      <c r="HV292" s="14"/>
      <c r="HW292" s="14"/>
      <c r="HX292" s="14"/>
      <c r="HY292" s="14"/>
      <c r="HZ292" s="14"/>
      <c r="IA292" s="14"/>
      <c r="IB292" s="14"/>
      <c r="IC292" s="14"/>
    </row>
    <row r="293" spans="1:237" customFormat="1">
      <c r="A293" s="14"/>
      <c r="B293" s="90"/>
      <c r="C293" s="98">
        <v>2020</v>
      </c>
      <c r="D293" s="29">
        <v>4188</v>
      </c>
      <c r="E293" s="29"/>
      <c r="F293" s="29" t="s">
        <v>14</v>
      </c>
      <c r="G293" s="29"/>
      <c r="H293" s="29" t="s">
        <v>14</v>
      </c>
      <c r="I293" s="29"/>
      <c r="J293" s="29" t="s">
        <v>14</v>
      </c>
      <c r="K293" s="29"/>
      <c r="L293" s="29">
        <v>808</v>
      </c>
      <c r="M293" s="29"/>
      <c r="N293" s="29">
        <v>2</v>
      </c>
      <c r="O293" s="29"/>
      <c r="P293" s="29" t="s">
        <v>14</v>
      </c>
      <c r="Q293" s="29"/>
      <c r="R293" s="29" t="s">
        <v>14</v>
      </c>
      <c r="S293" s="29"/>
      <c r="T293" s="29" t="s">
        <v>14</v>
      </c>
      <c r="U293" s="29"/>
      <c r="V293" s="29" t="s">
        <v>14</v>
      </c>
      <c r="W293" s="29"/>
      <c r="X293" s="29" t="s">
        <v>14</v>
      </c>
      <c r="Y293" s="29"/>
      <c r="Z293" s="29" t="s">
        <v>14</v>
      </c>
      <c r="AA293" s="29"/>
      <c r="AB293" s="29" t="s">
        <v>14</v>
      </c>
      <c r="AC293" s="29"/>
      <c r="AD293" s="29" t="s">
        <v>14</v>
      </c>
      <c r="AE293" s="29"/>
      <c r="AF293" s="29" t="s">
        <v>14</v>
      </c>
      <c r="AG293" s="29"/>
      <c r="AH293" s="29" t="s">
        <v>14</v>
      </c>
      <c r="AI293" s="29"/>
      <c r="AJ293" s="29" t="s">
        <v>14</v>
      </c>
      <c r="AK293" s="29"/>
      <c r="AL293" s="29">
        <v>9</v>
      </c>
      <c r="AM293" s="29"/>
      <c r="AN293" s="29" t="s">
        <v>14</v>
      </c>
      <c r="AO293" s="29"/>
      <c r="AP293" s="29" t="s">
        <v>14</v>
      </c>
      <c r="AQ293" s="29"/>
      <c r="AR293" s="29" t="s">
        <v>14</v>
      </c>
      <c r="AS293" s="29"/>
      <c r="AT293" s="29">
        <v>148</v>
      </c>
      <c r="AU293" s="29"/>
      <c r="AV293" s="29" t="s">
        <v>14</v>
      </c>
      <c r="AW293" s="29"/>
      <c r="AX293" s="29" t="s">
        <v>14</v>
      </c>
      <c r="AY293" s="29"/>
      <c r="AZ293" s="29" t="s">
        <v>14</v>
      </c>
      <c r="BA293" s="29"/>
      <c r="BB293" s="29">
        <v>63</v>
      </c>
      <c r="BC293" s="29"/>
      <c r="BD293" s="29" t="s">
        <v>14</v>
      </c>
      <c r="BE293" s="67"/>
      <c r="BF293" s="16"/>
      <c r="BG293" s="16"/>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c r="CL293" s="14"/>
      <c r="CM293" s="14"/>
      <c r="CN293" s="14"/>
      <c r="CO293" s="14"/>
      <c r="CP293" s="14"/>
      <c r="CQ293" s="14"/>
      <c r="CR293" s="14"/>
      <c r="CS293" s="14"/>
      <c r="CT293" s="14"/>
      <c r="CU293" s="14"/>
      <c r="CV293" s="14"/>
      <c r="CW293" s="14"/>
      <c r="CX293" s="14"/>
      <c r="CY293" s="14"/>
      <c r="CZ293" s="14"/>
      <c r="DA293" s="14"/>
      <c r="DB293" s="14"/>
      <c r="DC293" s="14"/>
      <c r="DD293" s="14"/>
      <c r="DE293" s="14"/>
      <c r="DF293" s="14"/>
      <c r="DG293" s="14"/>
      <c r="DH293" s="14"/>
      <c r="DI293" s="14"/>
      <c r="DJ293" s="14"/>
      <c r="DK293" s="14"/>
      <c r="DL293" s="14"/>
      <c r="DM293" s="14"/>
      <c r="DN293" s="14"/>
      <c r="DO293" s="14"/>
      <c r="DP293" s="14"/>
      <c r="DQ293" s="14"/>
      <c r="DR293" s="14"/>
      <c r="DS293" s="14"/>
      <c r="DT293" s="14"/>
      <c r="DU293" s="14"/>
      <c r="DV293" s="14"/>
      <c r="DW293" s="14"/>
      <c r="DX293" s="14"/>
      <c r="DY293" s="14"/>
      <c r="DZ293" s="14"/>
      <c r="EA293" s="14"/>
      <c r="EB293" s="14"/>
      <c r="EC293" s="14"/>
      <c r="ED293" s="14"/>
      <c r="EE293" s="14"/>
      <c r="EF293" s="14"/>
      <c r="EG293" s="14"/>
      <c r="EH293" s="14"/>
      <c r="EI293" s="14"/>
      <c r="EJ293" s="14"/>
      <c r="EK293" s="14"/>
      <c r="EL293" s="14"/>
      <c r="EM293" s="14"/>
      <c r="EN293" s="14"/>
      <c r="EO293" s="14"/>
      <c r="EP293" s="14"/>
      <c r="EQ293" s="14"/>
      <c r="ER293" s="14"/>
      <c r="ES293" s="14"/>
      <c r="ET293" s="14"/>
      <c r="EU293" s="14"/>
      <c r="EV293" s="14"/>
      <c r="EW293" s="14"/>
      <c r="EX293" s="14"/>
      <c r="EY293" s="14"/>
      <c r="EZ293" s="14"/>
      <c r="FA293" s="14"/>
      <c r="FB293" s="14"/>
      <c r="FC293" s="14"/>
      <c r="FD293" s="14"/>
      <c r="FE293" s="14"/>
      <c r="FF293" s="14"/>
      <c r="FG293" s="14"/>
      <c r="FH293" s="14"/>
      <c r="FI293" s="14"/>
      <c r="FJ293" s="14"/>
      <c r="FK293" s="14"/>
      <c r="FL293" s="14"/>
      <c r="FM293" s="14"/>
      <c r="FN293" s="14"/>
      <c r="FO293" s="14"/>
      <c r="FP293" s="14"/>
      <c r="FQ293" s="14"/>
      <c r="FR293" s="14"/>
      <c r="FS293" s="14"/>
      <c r="FT293" s="14"/>
      <c r="FU293" s="14"/>
      <c r="FV293" s="14"/>
      <c r="FW293" s="14"/>
      <c r="FX293" s="14"/>
      <c r="FY293" s="14"/>
      <c r="FZ293" s="14"/>
      <c r="GA293" s="14"/>
      <c r="GB293" s="14"/>
      <c r="GC293" s="14"/>
      <c r="GD293" s="14"/>
      <c r="GE293" s="14"/>
      <c r="GF293" s="14"/>
      <c r="GG293" s="14"/>
      <c r="GH293" s="14"/>
      <c r="GI293" s="14"/>
      <c r="GJ293" s="14"/>
      <c r="GK293" s="14"/>
      <c r="GL293" s="14"/>
      <c r="GM293" s="14"/>
      <c r="GN293" s="14"/>
      <c r="GO293" s="14"/>
      <c r="GP293" s="14"/>
      <c r="GQ293" s="14"/>
      <c r="GR293" s="14"/>
      <c r="GS293" s="14"/>
      <c r="GT293" s="14"/>
      <c r="GU293" s="14"/>
      <c r="GV293" s="14"/>
      <c r="GW293" s="14"/>
      <c r="GX293" s="14"/>
      <c r="GY293" s="14"/>
      <c r="GZ293" s="14"/>
      <c r="HA293" s="14"/>
      <c r="HB293" s="14"/>
      <c r="HC293" s="14"/>
      <c r="HD293" s="14"/>
      <c r="HE293" s="14"/>
      <c r="HF293" s="14"/>
      <c r="HG293" s="14"/>
      <c r="HH293" s="14"/>
      <c r="HI293" s="14"/>
      <c r="HJ293" s="14"/>
      <c r="HK293" s="14"/>
      <c r="HL293" s="14"/>
      <c r="HM293" s="14"/>
      <c r="HN293" s="14"/>
      <c r="HO293" s="14"/>
      <c r="HP293" s="14"/>
      <c r="HQ293" s="14"/>
      <c r="HR293" s="14"/>
      <c r="HS293" s="14"/>
      <c r="HT293" s="14"/>
      <c r="HU293" s="14"/>
      <c r="HV293" s="14"/>
      <c r="HW293" s="14"/>
      <c r="HX293" s="14"/>
      <c r="HY293" s="14"/>
      <c r="HZ293" s="14"/>
      <c r="IA293" s="14"/>
      <c r="IB293" s="14"/>
      <c r="IC293" s="14"/>
    </row>
    <row r="294" spans="1:237" s="5" customFormat="1">
      <c r="A294" s="16"/>
      <c r="B294" s="90"/>
      <c r="C294" s="91">
        <v>2021</v>
      </c>
      <c r="D294" s="29" t="s">
        <v>14</v>
      </c>
      <c r="E294" s="29"/>
      <c r="F294" s="29" t="s">
        <v>14</v>
      </c>
      <c r="G294" s="29"/>
      <c r="H294" s="29" t="s">
        <v>14</v>
      </c>
      <c r="I294" s="29"/>
      <c r="J294" s="29" t="s">
        <v>14</v>
      </c>
      <c r="K294" s="29"/>
      <c r="L294" s="29" t="s">
        <v>14</v>
      </c>
      <c r="M294" s="29"/>
      <c r="N294" s="29" t="s">
        <v>14</v>
      </c>
      <c r="O294" s="29"/>
      <c r="P294" s="29" t="s">
        <v>14</v>
      </c>
      <c r="Q294" s="29"/>
      <c r="R294" s="29" t="s">
        <v>14</v>
      </c>
      <c r="S294" s="29"/>
      <c r="T294" s="29" t="s">
        <v>14</v>
      </c>
      <c r="U294" s="29"/>
      <c r="V294" s="29" t="s">
        <v>14</v>
      </c>
      <c r="W294" s="29"/>
      <c r="X294" s="29" t="s">
        <v>14</v>
      </c>
      <c r="Y294" s="29"/>
      <c r="Z294" s="29" t="s">
        <v>14</v>
      </c>
      <c r="AA294" s="29"/>
      <c r="AB294" s="29" t="s">
        <v>14</v>
      </c>
      <c r="AC294" s="29"/>
      <c r="AD294" s="29" t="s">
        <v>14</v>
      </c>
      <c r="AE294" s="29"/>
      <c r="AF294" s="29" t="s">
        <v>14</v>
      </c>
      <c r="AG294" s="29"/>
      <c r="AH294" s="29" t="s">
        <v>14</v>
      </c>
      <c r="AI294" s="29"/>
      <c r="AJ294" s="29" t="s">
        <v>14</v>
      </c>
      <c r="AK294" s="29"/>
      <c r="AL294" s="29" t="s">
        <v>14</v>
      </c>
      <c r="AM294" s="29"/>
      <c r="AN294" s="29" t="s">
        <v>14</v>
      </c>
      <c r="AO294" s="29"/>
      <c r="AP294" s="29" t="s">
        <v>14</v>
      </c>
      <c r="AQ294" s="29"/>
      <c r="AR294" s="29" t="s">
        <v>14</v>
      </c>
      <c r="AS294" s="29"/>
      <c r="AT294" s="29">
        <v>5</v>
      </c>
      <c r="AU294" s="29"/>
      <c r="AV294" s="29" t="s">
        <v>14</v>
      </c>
      <c r="AW294" s="29"/>
      <c r="AX294" s="29" t="s">
        <v>14</v>
      </c>
      <c r="AY294" s="29"/>
      <c r="AZ294" s="29">
        <v>5</v>
      </c>
      <c r="BA294" s="29"/>
      <c r="BB294" s="29">
        <v>11</v>
      </c>
      <c r="BC294" s="29"/>
      <c r="BD294" s="29" t="s">
        <v>14</v>
      </c>
      <c r="BE294" s="67"/>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16"/>
      <c r="DE294" s="16"/>
      <c r="DF294" s="16"/>
      <c r="DG294" s="16"/>
      <c r="DH294" s="16"/>
      <c r="DI294" s="16"/>
      <c r="DJ294" s="16"/>
      <c r="DK294" s="16"/>
      <c r="DL294" s="16"/>
      <c r="DM294" s="16"/>
      <c r="DN294" s="16"/>
      <c r="DO294" s="16"/>
      <c r="DP294" s="16"/>
      <c r="DQ294" s="16"/>
      <c r="DR294" s="16"/>
      <c r="DS294" s="16"/>
      <c r="DT294" s="16"/>
      <c r="DU294" s="16"/>
      <c r="DV294" s="16"/>
      <c r="DW294" s="16"/>
      <c r="DX294" s="16"/>
      <c r="DY294" s="16"/>
      <c r="DZ294" s="16"/>
      <c r="EA294" s="16"/>
      <c r="EB294" s="16"/>
      <c r="EC294" s="16"/>
      <c r="ED294" s="16"/>
      <c r="EE294" s="16"/>
      <c r="EF294" s="16"/>
      <c r="EG294" s="16"/>
      <c r="EH294" s="16"/>
      <c r="EI294" s="16"/>
      <c r="EJ294" s="16"/>
      <c r="EK294" s="16"/>
      <c r="EL294" s="16"/>
      <c r="EM294" s="16"/>
      <c r="EN294" s="16"/>
      <c r="EO294" s="16"/>
      <c r="EP294" s="16"/>
      <c r="EQ294" s="16"/>
      <c r="ER294" s="16"/>
      <c r="ES294" s="16"/>
      <c r="ET294" s="16"/>
      <c r="EU294" s="16"/>
      <c r="EV294" s="16"/>
      <c r="EW294" s="16"/>
      <c r="EX294" s="16"/>
      <c r="EY294" s="16"/>
      <c r="EZ294" s="16"/>
      <c r="FA294" s="16"/>
      <c r="FB294" s="16"/>
      <c r="FC294" s="16"/>
      <c r="FD294" s="16"/>
      <c r="FE294" s="16"/>
      <c r="FF294" s="16"/>
      <c r="FG294" s="16"/>
      <c r="FH294" s="16"/>
      <c r="FI294" s="16"/>
      <c r="FJ294" s="16"/>
      <c r="FK294" s="16"/>
      <c r="FL294" s="16"/>
      <c r="FM294" s="16"/>
      <c r="FN294" s="16"/>
      <c r="FO294" s="16"/>
      <c r="FP294" s="16"/>
      <c r="FQ294" s="16"/>
      <c r="FR294" s="16"/>
      <c r="FS294" s="16"/>
      <c r="FT294" s="16"/>
      <c r="FU294" s="16"/>
      <c r="FV294" s="16"/>
      <c r="FW294" s="16"/>
      <c r="FX294" s="16"/>
      <c r="FY294" s="16"/>
      <c r="FZ294" s="16"/>
      <c r="GA294" s="16"/>
      <c r="GB294" s="16"/>
      <c r="GC294" s="16"/>
      <c r="GD294" s="16"/>
      <c r="GE294" s="16"/>
      <c r="GF294" s="16"/>
      <c r="GG294" s="16"/>
      <c r="GH294" s="16"/>
      <c r="GI294" s="16"/>
      <c r="GJ294" s="16"/>
      <c r="GK294" s="16"/>
      <c r="GL294" s="16"/>
      <c r="GM294" s="16"/>
      <c r="GN294" s="16"/>
      <c r="GO294" s="16"/>
      <c r="GP294" s="16"/>
      <c r="GQ294" s="16"/>
      <c r="GR294" s="16"/>
      <c r="GS294" s="16"/>
      <c r="GT294" s="16"/>
      <c r="GU294" s="16"/>
      <c r="GV294" s="16"/>
      <c r="GW294" s="16"/>
      <c r="GX294" s="16"/>
      <c r="GY294" s="16"/>
      <c r="GZ294" s="16"/>
      <c r="HA294" s="16"/>
      <c r="HB294" s="16"/>
      <c r="HC294" s="16"/>
      <c r="HD294" s="16"/>
      <c r="HE294" s="16"/>
      <c r="HF294" s="16"/>
      <c r="HG294" s="16"/>
      <c r="HH294" s="16"/>
      <c r="HI294" s="16"/>
      <c r="HJ294" s="16"/>
      <c r="HK294" s="16"/>
      <c r="HL294" s="16"/>
      <c r="HM294" s="16"/>
      <c r="HN294" s="16"/>
      <c r="HO294" s="16"/>
      <c r="HP294" s="16"/>
      <c r="HQ294" s="16"/>
      <c r="HR294" s="16"/>
      <c r="HS294" s="16"/>
      <c r="HT294" s="16"/>
      <c r="HU294" s="16"/>
      <c r="HV294" s="16"/>
      <c r="HW294" s="16"/>
      <c r="HX294" s="16"/>
      <c r="HY294" s="16"/>
      <c r="HZ294" s="16"/>
      <c r="IA294" s="16"/>
      <c r="IB294" s="16"/>
      <c r="IC294" s="16"/>
    </row>
    <row r="295" spans="1:237" s="4" customFormat="1">
      <c r="A295" s="16"/>
      <c r="B295" s="90"/>
      <c r="C295" s="92">
        <v>2022</v>
      </c>
      <c r="D295" s="29">
        <v>12</v>
      </c>
      <c r="E295" s="29"/>
      <c r="F295" s="29" t="s">
        <v>14</v>
      </c>
      <c r="G295" s="29"/>
      <c r="H295" s="29" t="s">
        <v>14</v>
      </c>
      <c r="I295" s="29"/>
      <c r="J295" s="29" t="s">
        <v>14</v>
      </c>
      <c r="K295" s="29"/>
      <c r="L295" s="29" t="s">
        <v>14</v>
      </c>
      <c r="M295" s="29"/>
      <c r="N295" s="29">
        <v>13</v>
      </c>
      <c r="O295" s="29"/>
      <c r="P295" s="29" t="s">
        <v>14</v>
      </c>
      <c r="Q295" s="29"/>
      <c r="R295" s="29" t="s">
        <v>14</v>
      </c>
      <c r="S295" s="29"/>
      <c r="T295" s="29" t="s">
        <v>14</v>
      </c>
      <c r="U295" s="29"/>
      <c r="V295" s="29" t="s">
        <v>14</v>
      </c>
      <c r="W295" s="29"/>
      <c r="X295" s="29">
        <v>5</v>
      </c>
      <c r="Y295" s="29"/>
      <c r="Z295" s="29" t="s">
        <v>14</v>
      </c>
      <c r="AA295" s="29"/>
      <c r="AB295" s="29" t="s">
        <v>14</v>
      </c>
      <c r="AC295" s="29"/>
      <c r="AD295" s="29">
        <v>514</v>
      </c>
      <c r="AE295" s="29"/>
      <c r="AF295" s="29" t="s">
        <v>14</v>
      </c>
      <c r="AG295" s="29"/>
      <c r="AH295" s="29" t="s">
        <v>14</v>
      </c>
      <c r="AI295" s="29"/>
      <c r="AJ295" s="29" t="s">
        <v>14</v>
      </c>
      <c r="AK295" s="29"/>
      <c r="AL295" s="29">
        <v>25</v>
      </c>
      <c r="AM295" s="29"/>
      <c r="AN295" s="29" t="s">
        <v>15</v>
      </c>
      <c r="AO295" s="29"/>
      <c r="AP295" s="29" t="s">
        <v>14</v>
      </c>
      <c r="AQ295" s="29"/>
      <c r="AR295" s="29" t="s">
        <v>14</v>
      </c>
      <c r="AS295" s="29"/>
      <c r="AT295" s="29">
        <v>140</v>
      </c>
      <c r="AU295" s="29"/>
      <c r="AV295" s="29" t="s">
        <v>14</v>
      </c>
      <c r="AW295" s="29"/>
      <c r="AX295" s="29">
        <v>1</v>
      </c>
      <c r="AY295" s="29"/>
      <c r="AZ295" s="29" t="s">
        <v>14</v>
      </c>
      <c r="BA295" s="29"/>
      <c r="BB295" s="29">
        <v>1</v>
      </c>
      <c r="BC295" s="29"/>
      <c r="BD295" s="29" t="s">
        <v>14</v>
      </c>
      <c r="BE295" s="67"/>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16"/>
      <c r="DE295" s="16"/>
      <c r="DF295" s="16"/>
      <c r="DG295" s="16"/>
      <c r="DH295" s="16"/>
      <c r="DI295" s="16"/>
      <c r="DJ295" s="16"/>
      <c r="DK295" s="16"/>
      <c r="DL295" s="16"/>
      <c r="DM295" s="16"/>
      <c r="DN295" s="16"/>
      <c r="DO295" s="16"/>
      <c r="DP295" s="16"/>
      <c r="DQ295" s="16"/>
      <c r="DR295" s="16"/>
      <c r="DS295" s="16"/>
      <c r="DT295" s="16"/>
      <c r="DU295" s="16"/>
      <c r="DV295" s="16"/>
      <c r="DW295" s="16"/>
      <c r="DX295" s="16"/>
      <c r="DY295" s="16"/>
      <c r="DZ295" s="16"/>
      <c r="EA295" s="16"/>
      <c r="EB295" s="16"/>
      <c r="EC295" s="16"/>
      <c r="ED295" s="16"/>
      <c r="EE295" s="16"/>
      <c r="EF295" s="16"/>
      <c r="EG295" s="16"/>
      <c r="EH295" s="16"/>
      <c r="EI295" s="16"/>
      <c r="EJ295" s="16"/>
      <c r="EK295" s="16"/>
      <c r="EL295" s="16"/>
      <c r="EM295" s="16"/>
      <c r="EN295" s="16"/>
      <c r="EO295" s="16"/>
      <c r="EP295" s="16"/>
      <c r="EQ295" s="16"/>
      <c r="ER295" s="16"/>
      <c r="ES295" s="16"/>
      <c r="ET295" s="16"/>
      <c r="EU295" s="16"/>
      <c r="EV295" s="16"/>
      <c r="EW295" s="16"/>
      <c r="EX295" s="16"/>
      <c r="EY295" s="16"/>
      <c r="EZ295" s="16"/>
      <c r="FA295" s="16"/>
      <c r="FB295" s="16"/>
      <c r="FC295" s="16"/>
      <c r="FD295" s="16"/>
      <c r="FE295" s="16"/>
      <c r="FF295" s="16"/>
      <c r="FG295" s="16"/>
      <c r="FH295" s="16"/>
      <c r="FI295" s="16"/>
      <c r="FJ295" s="16"/>
      <c r="FK295" s="16"/>
      <c r="FL295" s="16"/>
      <c r="FM295" s="16"/>
      <c r="FN295" s="16"/>
      <c r="FO295" s="16"/>
      <c r="FP295" s="16"/>
      <c r="FQ295" s="16"/>
      <c r="FR295" s="16"/>
      <c r="FS295" s="16"/>
      <c r="FT295" s="16"/>
      <c r="FU295" s="16"/>
      <c r="FV295" s="16"/>
      <c r="FW295" s="16"/>
      <c r="FX295" s="16"/>
      <c r="FY295" s="16"/>
      <c r="FZ295" s="16"/>
      <c r="GA295" s="16"/>
      <c r="GB295" s="16"/>
      <c r="GC295" s="16"/>
      <c r="GD295" s="16"/>
      <c r="GE295" s="16"/>
      <c r="GF295" s="16"/>
      <c r="GG295" s="16"/>
      <c r="GH295" s="16"/>
      <c r="GI295" s="16"/>
      <c r="GJ295" s="16"/>
      <c r="GK295" s="16"/>
      <c r="GL295" s="16"/>
      <c r="GM295" s="16"/>
      <c r="GN295" s="16"/>
      <c r="GO295" s="16"/>
      <c r="GP295" s="16"/>
      <c r="GQ295" s="16"/>
      <c r="GR295" s="16"/>
      <c r="GS295" s="16"/>
      <c r="GT295" s="16"/>
      <c r="GU295" s="16"/>
      <c r="GV295" s="16"/>
      <c r="GW295" s="16"/>
      <c r="GX295" s="16"/>
      <c r="GY295" s="16"/>
      <c r="GZ295" s="16"/>
      <c r="HA295" s="16"/>
      <c r="HB295" s="16"/>
      <c r="HC295" s="16"/>
      <c r="HD295" s="16"/>
      <c r="HE295" s="16"/>
      <c r="HF295" s="16"/>
      <c r="HG295" s="16"/>
      <c r="HH295" s="16"/>
      <c r="HI295" s="16"/>
      <c r="HJ295" s="16"/>
      <c r="HK295" s="16"/>
      <c r="HL295" s="16"/>
      <c r="HM295" s="16"/>
      <c r="HN295" s="16"/>
      <c r="HO295" s="16"/>
      <c r="HP295" s="16"/>
      <c r="HQ295" s="16"/>
      <c r="HR295" s="16"/>
      <c r="HS295" s="16"/>
      <c r="HT295" s="16"/>
      <c r="HU295" s="16"/>
      <c r="HV295" s="16"/>
      <c r="HW295" s="16"/>
      <c r="HX295" s="16"/>
      <c r="HY295" s="16"/>
      <c r="HZ295" s="16"/>
      <c r="IA295" s="16"/>
      <c r="IB295" s="16"/>
      <c r="IC295" s="16"/>
    </row>
    <row r="296" spans="1:237" s="3" customFormat="1">
      <c r="A296" s="25"/>
      <c r="B296" s="90" t="s">
        <v>81</v>
      </c>
      <c r="C296" s="91">
        <v>2018</v>
      </c>
      <c r="D296" s="29" t="s">
        <v>14</v>
      </c>
      <c r="E296" s="29"/>
      <c r="F296" s="29" t="s">
        <v>14</v>
      </c>
      <c r="G296" s="29"/>
      <c r="H296" s="29" t="s">
        <v>14</v>
      </c>
      <c r="I296" s="29"/>
      <c r="J296" s="29" t="s">
        <v>14</v>
      </c>
      <c r="K296" s="29"/>
      <c r="L296" s="29" t="s">
        <v>14</v>
      </c>
      <c r="M296" s="29"/>
      <c r="N296" s="29" t="s">
        <v>14</v>
      </c>
      <c r="O296" s="29"/>
      <c r="P296" s="29" t="s">
        <v>14</v>
      </c>
      <c r="Q296" s="29"/>
      <c r="R296" s="29" t="s">
        <v>14</v>
      </c>
      <c r="S296" s="29"/>
      <c r="T296" s="29" t="s">
        <v>14</v>
      </c>
      <c r="U296" s="29"/>
      <c r="V296" s="29" t="s">
        <v>14</v>
      </c>
      <c r="W296" s="29"/>
      <c r="X296" s="29" t="s">
        <v>14</v>
      </c>
      <c r="Y296" s="29"/>
      <c r="Z296" s="29" t="s">
        <v>14</v>
      </c>
      <c r="AA296" s="29"/>
      <c r="AB296" s="29" t="s">
        <v>14</v>
      </c>
      <c r="AC296" s="29"/>
      <c r="AD296" s="29" t="s">
        <v>14</v>
      </c>
      <c r="AE296" s="29"/>
      <c r="AF296" s="29" t="s">
        <v>14</v>
      </c>
      <c r="AG296" s="29"/>
      <c r="AH296" s="29" t="s">
        <v>14</v>
      </c>
      <c r="AI296" s="29"/>
      <c r="AJ296" s="29" t="s">
        <v>14</v>
      </c>
      <c r="AK296" s="29"/>
      <c r="AL296" s="29" t="s">
        <v>14</v>
      </c>
      <c r="AM296" s="29"/>
      <c r="AN296" s="29" t="s">
        <v>14</v>
      </c>
      <c r="AO296" s="29"/>
      <c r="AP296" s="29" t="s">
        <v>14</v>
      </c>
      <c r="AQ296" s="29"/>
      <c r="AR296" s="29" t="s">
        <v>14</v>
      </c>
      <c r="AS296" s="29"/>
      <c r="AT296" s="29">
        <v>5786</v>
      </c>
      <c r="AU296" s="29"/>
      <c r="AV296" s="29" t="s">
        <v>14</v>
      </c>
      <c r="AW296" s="29"/>
      <c r="AX296" s="29" t="s">
        <v>14</v>
      </c>
      <c r="AY296" s="29"/>
      <c r="AZ296" s="29" t="s">
        <v>15</v>
      </c>
      <c r="BA296" s="29"/>
      <c r="BB296" s="29" t="s">
        <v>15</v>
      </c>
      <c r="BC296" s="29"/>
      <c r="BD296" s="29" t="s">
        <v>14</v>
      </c>
      <c r="BE296" s="67"/>
      <c r="BF296" s="16"/>
      <c r="BG296" s="16"/>
      <c r="BH296" s="25"/>
      <c r="BI296" s="25"/>
      <c r="BJ296" s="25"/>
      <c r="BK296" s="25"/>
      <c r="BL296" s="25"/>
      <c r="BM296" s="25"/>
      <c r="BN296" s="25"/>
      <c r="BO296" s="25"/>
      <c r="BP296" s="25"/>
      <c r="BQ296" s="25"/>
      <c r="BR296" s="25"/>
      <c r="BS296" s="25"/>
      <c r="BT296" s="25"/>
      <c r="BU296" s="25"/>
      <c r="BV296" s="25"/>
      <c r="BW296" s="25"/>
      <c r="BX296" s="25"/>
      <c r="BY296" s="25"/>
      <c r="BZ296" s="25"/>
      <c r="CA296" s="25"/>
      <c r="CB296" s="25"/>
      <c r="CC296" s="25"/>
      <c r="CD296" s="25"/>
      <c r="CE296" s="25"/>
      <c r="CF296" s="25"/>
      <c r="CG296" s="25"/>
      <c r="CH296" s="25"/>
      <c r="CI296" s="25"/>
      <c r="CJ296" s="25"/>
      <c r="CK296" s="25"/>
      <c r="CL296" s="25"/>
      <c r="CM296" s="25"/>
      <c r="CN296" s="25"/>
      <c r="CO296" s="25"/>
      <c r="CP296" s="25"/>
      <c r="CQ296" s="25"/>
      <c r="CR296" s="25"/>
      <c r="CS296" s="25"/>
      <c r="CT296" s="25"/>
      <c r="CU296" s="25"/>
      <c r="CV296" s="25"/>
      <c r="CW296" s="25"/>
      <c r="CX296" s="25"/>
      <c r="CY296" s="25"/>
      <c r="CZ296" s="25"/>
      <c r="DA296" s="25"/>
      <c r="DB296" s="25"/>
      <c r="DC296" s="25"/>
      <c r="DD296" s="25"/>
      <c r="DE296" s="25"/>
      <c r="DF296" s="25"/>
      <c r="DG296" s="25"/>
      <c r="DH296" s="25"/>
      <c r="DI296" s="25"/>
      <c r="DJ296" s="25"/>
      <c r="DK296" s="25"/>
      <c r="DL296" s="25"/>
      <c r="DM296" s="25"/>
      <c r="DN296" s="25"/>
      <c r="DO296" s="25"/>
      <c r="DP296" s="25"/>
      <c r="DQ296" s="25"/>
      <c r="DR296" s="25"/>
      <c r="DS296" s="25"/>
      <c r="DT296" s="25"/>
      <c r="DU296" s="25"/>
      <c r="DV296" s="25"/>
      <c r="DW296" s="25"/>
      <c r="DX296" s="25"/>
      <c r="DY296" s="25"/>
      <c r="DZ296" s="25"/>
      <c r="EA296" s="25"/>
      <c r="EB296" s="25"/>
      <c r="EC296" s="25"/>
      <c r="ED296" s="25"/>
      <c r="EE296" s="25"/>
      <c r="EF296" s="25"/>
      <c r="EG296" s="25"/>
      <c r="EH296" s="25"/>
      <c r="EI296" s="25"/>
      <c r="EJ296" s="25"/>
      <c r="EK296" s="25"/>
      <c r="EL296" s="25"/>
      <c r="EM296" s="25"/>
      <c r="EN296" s="25"/>
      <c r="EO296" s="25"/>
      <c r="EP296" s="25"/>
      <c r="EQ296" s="25"/>
      <c r="ER296" s="25"/>
      <c r="ES296" s="25"/>
      <c r="ET296" s="25"/>
      <c r="EU296" s="25"/>
      <c r="EV296" s="25"/>
      <c r="EW296" s="25"/>
      <c r="EX296" s="25"/>
      <c r="EY296" s="25"/>
      <c r="EZ296" s="25"/>
      <c r="FA296" s="25"/>
      <c r="FB296" s="25"/>
      <c r="FC296" s="25"/>
      <c r="FD296" s="25"/>
      <c r="FE296" s="25"/>
      <c r="FF296" s="25"/>
      <c r="FG296" s="25"/>
      <c r="FH296" s="25"/>
      <c r="FI296" s="25"/>
      <c r="FJ296" s="25"/>
      <c r="FK296" s="25"/>
      <c r="FL296" s="25"/>
      <c r="FM296" s="25"/>
      <c r="FN296" s="25"/>
      <c r="FO296" s="25"/>
      <c r="FP296" s="25"/>
      <c r="FQ296" s="25"/>
      <c r="FR296" s="25"/>
      <c r="FS296" s="25"/>
      <c r="FT296" s="25"/>
      <c r="FU296" s="25"/>
      <c r="FV296" s="25"/>
      <c r="FW296" s="25"/>
      <c r="FX296" s="25"/>
      <c r="FY296" s="25"/>
      <c r="FZ296" s="25"/>
      <c r="GA296" s="25"/>
      <c r="GB296" s="25"/>
      <c r="GC296" s="25"/>
      <c r="GD296" s="25"/>
      <c r="GE296" s="25"/>
      <c r="GF296" s="25"/>
      <c r="GG296" s="25"/>
      <c r="GH296" s="25"/>
      <c r="GI296" s="25"/>
      <c r="GJ296" s="25"/>
      <c r="GK296" s="25"/>
      <c r="GL296" s="25"/>
      <c r="GM296" s="25"/>
      <c r="GN296" s="25"/>
      <c r="GO296" s="25"/>
      <c r="GP296" s="25"/>
      <c r="GQ296" s="25"/>
      <c r="GR296" s="25"/>
      <c r="GS296" s="25"/>
      <c r="GT296" s="25"/>
      <c r="GU296" s="25"/>
      <c r="GV296" s="25"/>
      <c r="GW296" s="25"/>
      <c r="GX296" s="25"/>
      <c r="GY296" s="25"/>
      <c r="GZ296" s="25"/>
      <c r="HA296" s="25"/>
      <c r="HB296" s="25"/>
      <c r="HC296" s="25"/>
      <c r="HD296" s="25"/>
      <c r="HE296" s="25"/>
      <c r="HF296" s="25"/>
      <c r="HG296" s="25"/>
      <c r="HH296" s="25"/>
      <c r="HI296" s="25"/>
      <c r="HJ296" s="25"/>
      <c r="HK296" s="25"/>
      <c r="HL296" s="25"/>
      <c r="HM296" s="25"/>
      <c r="HN296" s="25"/>
      <c r="HO296" s="25"/>
      <c r="HP296" s="25"/>
      <c r="HQ296" s="25"/>
      <c r="HR296" s="25"/>
      <c r="HS296" s="25"/>
      <c r="HT296" s="25"/>
      <c r="HU296" s="25"/>
      <c r="HV296" s="25"/>
      <c r="HW296" s="25"/>
      <c r="HX296" s="25"/>
      <c r="HY296" s="25"/>
      <c r="HZ296" s="25"/>
      <c r="IA296" s="25"/>
      <c r="IB296" s="25"/>
      <c r="IC296" s="25"/>
    </row>
    <row r="297" spans="1:237" s="3" customFormat="1">
      <c r="A297" s="25"/>
      <c r="B297" s="90"/>
      <c r="C297" s="91">
        <v>2019</v>
      </c>
      <c r="D297" s="29" t="s">
        <v>14</v>
      </c>
      <c r="E297" s="29"/>
      <c r="F297" s="29" t="s">
        <v>14</v>
      </c>
      <c r="G297" s="29"/>
      <c r="H297" s="29" t="s">
        <v>14</v>
      </c>
      <c r="I297" s="29"/>
      <c r="J297" s="29" t="s">
        <v>14</v>
      </c>
      <c r="K297" s="29"/>
      <c r="L297" s="29" t="s">
        <v>15</v>
      </c>
      <c r="M297" s="29"/>
      <c r="N297" s="29" t="s">
        <v>14</v>
      </c>
      <c r="O297" s="29"/>
      <c r="P297" s="29" t="s">
        <v>14</v>
      </c>
      <c r="Q297" s="29"/>
      <c r="R297" s="29" t="s">
        <v>14</v>
      </c>
      <c r="S297" s="29"/>
      <c r="T297" s="29" t="s">
        <v>14</v>
      </c>
      <c r="U297" s="29"/>
      <c r="V297" s="29" t="s">
        <v>14</v>
      </c>
      <c r="W297" s="29"/>
      <c r="X297" s="29" t="s">
        <v>14</v>
      </c>
      <c r="Y297" s="29"/>
      <c r="Z297" s="29" t="s">
        <v>14</v>
      </c>
      <c r="AA297" s="29"/>
      <c r="AB297" s="29" t="s">
        <v>14</v>
      </c>
      <c r="AC297" s="29"/>
      <c r="AD297" s="29" t="s">
        <v>14</v>
      </c>
      <c r="AE297" s="29"/>
      <c r="AF297" s="29" t="s">
        <v>14</v>
      </c>
      <c r="AG297" s="29"/>
      <c r="AH297" s="29" t="s">
        <v>14</v>
      </c>
      <c r="AI297" s="29"/>
      <c r="AJ297" s="29" t="s">
        <v>14</v>
      </c>
      <c r="AK297" s="29"/>
      <c r="AL297" s="29" t="s">
        <v>14</v>
      </c>
      <c r="AM297" s="29"/>
      <c r="AN297" s="29">
        <v>25</v>
      </c>
      <c r="AO297" s="29"/>
      <c r="AP297" s="29" t="s">
        <v>14</v>
      </c>
      <c r="AQ297" s="29"/>
      <c r="AR297" s="29" t="s">
        <v>14</v>
      </c>
      <c r="AS297" s="29"/>
      <c r="AT297" s="29" t="s">
        <v>14</v>
      </c>
      <c r="AU297" s="29"/>
      <c r="AV297" s="29" t="s">
        <v>14</v>
      </c>
      <c r="AW297" s="29"/>
      <c r="AX297" s="29" t="s">
        <v>14</v>
      </c>
      <c r="AY297" s="29"/>
      <c r="AZ297" s="29" t="s">
        <v>14</v>
      </c>
      <c r="BA297" s="29"/>
      <c r="BB297" s="29" t="s">
        <v>14</v>
      </c>
      <c r="BC297" s="29"/>
      <c r="BD297" s="29" t="s">
        <v>14</v>
      </c>
      <c r="BE297" s="67"/>
      <c r="BF297" s="16"/>
      <c r="BG297" s="16"/>
      <c r="BH297" s="25"/>
      <c r="BI297" s="25"/>
      <c r="BJ297" s="25"/>
      <c r="BK297" s="25"/>
      <c r="BL297" s="25"/>
      <c r="BM297" s="25"/>
      <c r="BN297" s="25"/>
      <c r="BO297" s="25"/>
      <c r="BP297" s="25"/>
      <c r="BQ297" s="25"/>
      <c r="BR297" s="25"/>
      <c r="BS297" s="25"/>
      <c r="BT297" s="25"/>
      <c r="BU297" s="25"/>
      <c r="BV297" s="25"/>
      <c r="BW297" s="25"/>
      <c r="BX297" s="25"/>
      <c r="BY297" s="25"/>
      <c r="BZ297" s="25"/>
      <c r="CA297" s="25"/>
      <c r="CB297" s="25"/>
      <c r="CC297" s="25"/>
      <c r="CD297" s="25"/>
      <c r="CE297" s="25"/>
      <c r="CF297" s="25"/>
      <c r="CG297" s="25"/>
      <c r="CH297" s="25"/>
      <c r="CI297" s="25"/>
      <c r="CJ297" s="25"/>
      <c r="CK297" s="25"/>
      <c r="CL297" s="25"/>
      <c r="CM297" s="25"/>
      <c r="CN297" s="25"/>
      <c r="CO297" s="25"/>
      <c r="CP297" s="25"/>
      <c r="CQ297" s="25"/>
      <c r="CR297" s="25"/>
      <c r="CS297" s="25"/>
      <c r="CT297" s="25"/>
      <c r="CU297" s="25"/>
      <c r="CV297" s="25"/>
      <c r="CW297" s="25"/>
      <c r="CX297" s="25"/>
      <c r="CY297" s="25"/>
      <c r="CZ297" s="25"/>
      <c r="DA297" s="25"/>
      <c r="DB297" s="25"/>
      <c r="DC297" s="25"/>
      <c r="DD297" s="25"/>
      <c r="DE297" s="25"/>
      <c r="DF297" s="25"/>
      <c r="DG297" s="25"/>
      <c r="DH297" s="25"/>
      <c r="DI297" s="25"/>
      <c r="DJ297" s="25"/>
      <c r="DK297" s="25"/>
      <c r="DL297" s="25"/>
      <c r="DM297" s="25"/>
      <c r="DN297" s="25"/>
      <c r="DO297" s="25"/>
      <c r="DP297" s="25"/>
      <c r="DQ297" s="25"/>
      <c r="DR297" s="25"/>
      <c r="DS297" s="25"/>
      <c r="DT297" s="25"/>
      <c r="DU297" s="25"/>
      <c r="DV297" s="25"/>
      <c r="DW297" s="25"/>
      <c r="DX297" s="25"/>
      <c r="DY297" s="25"/>
      <c r="DZ297" s="25"/>
      <c r="EA297" s="25"/>
      <c r="EB297" s="25"/>
      <c r="EC297" s="25"/>
      <c r="ED297" s="25"/>
      <c r="EE297" s="25"/>
      <c r="EF297" s="25"/>
      <c r="EG297" s="25"/>
      <c r="EH297" s="25"/>
      <c r="EI297" s="25"/>
      <c r="EJ297" s="25"/>
      <c r="EK297" s="25"/>
      <c r="EL297" s="25"/>
      <c r="EM297" s="25"/>
      <c r="EN297" s="25"/>
      <c r="EO297" s="25"/>
      <c r="EP297" s="25"/>
      <c r="EQ297" s="25"/>
      <c r="ER297" s="25"/>
      <c r="ES297" s="25"/>
      <c r="ET297" s="25"/>
      <c r="EU297" s="25"/>
      <c r="EV297" s="25"/>
      <c r="EW297" s="25"/>
      <c r="EX297" s="25"/>
      <c r="EY297" s="25"/>
      <c r="EZ297" s="25"/>
      <c r="FA297" s="25"/>
      <c r="FB297" s="25"/>
      <c r="FC297" s="25"/>
      <c r="FD297" s="25"/>
      <c r="FE297" s="25"/>
      <c r="FF297" s="25"/>
      <c r="FG297" s="25"/>
      <c r="FH297" s="25"/>
      <c r="FI297" s="25"/>
      <c r="FJ297" s="25"/>
      <c r="FK297" s="25"/>
      <c r="FL297" s="25"/>
      <c r="FM297" s="25"/>
      <c r="FN297" s="25"/>
      <c r="FO297" s="25"/>
      <c r="FP297" s="25"/>
      <c r="FQ297" s="25"/>
      <c r="FR297" s="25"/>
      <c r="FS297" s="25"/>
      <c r="FT297" s="25"/>
      <c r="FU297" s="25"/>
      <c r="FV297" s="25"/>
      <c r="FW297" s="25"/>
      <c r="FX297" s="25"/>
      <c r="FY297" s="25"/>
      <c r="FZ297" s="25"/>
      <c r="GA297" s="25"/>
      <c r="GB297" s="25"/>
      <c r="GC297" s="25"/>
      <c r="GD297" s="25"/>
      <c r="GE297" s="25"/>
      <c r="GF297" s="25"/>
      <c r="GG297" s="25"/>
      <c r="GH297" s="25"/>
      <c r="GI297" s="25"/>
      <c r="GJ297" s="25"/>
      <c r="GK297" s="25"/>
      <c r="GL297" s="25"/>
      <c r="GM297" s="25"/>
      <c r="GN297" s="25"/>
      <c r="GO297" s="25"/>
      <c r="GP297" s="25"/>
      <c r="GQ297" s="25"/>
      <c r="GR297" s="25"/>
      <c r="GS297" s="25"/>
      <c r="GT297" s="25"/>
      <c r="GU297" s="25"/>
      <c r="GV297" s="25"/>
      <c r="GW297" s="25"/>
      <c r="GX297" s="25"/>
      <c r="GY297" s="25"/>
      <c r="GZ297" s="25"/>
      <c r="HA297" s="25"/>
      <c r="HB297" s="25"/>
      <c r="HC297" s="25"/>
      <c r="HD297" s="25"/>
      <c r="HE297" s="25"/>
      <c r="HF297" s="25"/>
      <c r="HG297" s="25"/>
      <c r="HH297" s="25"/>
      <c r="HI297" s="25"/>
      <c r="HJ297" s="25"/>
      <c r="HK297" s="25"/>
      <c r="HL297" s="25"/>
      <c r="HM297" s="25"/>
      <c r="HN297" s="25"/>
      <c r="HO297" s="25"/>
      <c r="HP297" s="25"/>
      <c r="HQ297" s="25"/>
      <c r="HR297" s="25"/>
      <c r="HS297" s="25"/>
      <c r="HT297" s="25"/>
      <c r="HU297" s="25"/>
      <c r="HV297" s="25"/>
      <c r="HW297" s="25"/>
      <c r="HX297" s="25"/>
      <c r="HY297" s="25"/>
      <c r="HZ297" s="25"/>
      <c r="IA297" s="25"/>
      <c r="IB297" s="25"/>
      <c r="IC297" s="25"/>
    </row>
    <row r="298" spans="1:237" s="3" customFormat="1">
      <c r="A298" s="25"/>
      <c r="B298" s="90" t="s">
        <v>82</v>
      </c>
      <c r="C298" s="91">
        <v>2018</v>
      </c>
      <c r="D298" s="29" t="s">
        <v>14</v>
      </c>
      <c r="E298" s="29"/>
      <c r="F298" s="29" t="s">
        <v>14</v>
      </c>
      <c r="G298" s="29"/>
      <c r="H298" s="29" t="s">
        <v>14</v>
      </c>
      <c r="I298" s="29"/>
      <c r="J298" s="29" t="s">
        <v>14</v>
      </c>
      <c r="K298" s="29"/>
      <c r="L298" s="29" t="s">
        <v>15</v>
      </c>
      <c r="M298" s="29"/>
      <c r="N298" s="29" t="s">
        <v>14</v>
      </c>
      <c r="O298" s="29"/>
      <c r="P298" s="29" t="s">
        <v>14</v>
      </c>
      <c r="Q298" s="29"/>
      <c r="R298" s="29" t="s">
        <v>14</v>
      </c>
      <c r="S298" s="29"/>
      <c r="T298" s="29" t="s">
        <v>14</v>
      </c>
      <c r="U298" s="29"/>
      <c r="V298" s="29" t="s">
        <v>14</v>
      </c>
      <c r="W298" s="29"/>
      <c r="X298" s="29" t="s">
        <v>14</v>
      </c>
      <c r="Y298" s="29"/>
      <c r="Z298" s="29" t="s">
        <v>14</v>
      </c>
      <c r="AA298" s="29"/>
      <c r="AB298" s="29" t="s">
        <v>14</v>
      </c>
      <c r="AC298" s="29"/>
      <c r="AD298" s="29" t="s">
        <v>14</v>
      </c>
      <c r="AE298" s="29"/>
      <c r="AF298" s="29" t="s">
        <v>14</v>
      </c>
      <c r="AG298" s="29"/>
      <c r="AH298" s="29" t="s">
        <v>14</v>
      </c>
      <c r="AI298" s="29"/>
      <c r="AJ298" s="29" t="s">
        <v>14</v>
      </c>
      <c r="AK298" s="29"/>
      <c r="AL298" s="29" t="s">
        <v>14</v>
      </c>
      <c r="AM298" s="29"/>
      <c r="AN298" s="29" t="s">
        <v>14</v>
      </c>
      <c r="AO298" s="29"/>
      <c r="AP298" s="29" t="s">
        <v>14</v>
      </c>
      <c r="AQ298" s="29"/>
      <c r="AR298" s="29" t="s">
        <v>14</v>
      </c>
      <c r="AS298" s="29"/>
      <c r="AT298" s="29">
        <v>44</v>
      </c>
      <c r="AU298" s="29"/>
      <c r="AV298" s="29" t="s">
        <v>14</v>
      </c>
      <c r="AW298" s="29"/>
      <c r="AX298" s="29" t="s">
        <v>14</v>
      </c>
      <c r="AY298" s="29"/>
      <c r="AZ298" s="29" t="s">
        <v>14</v>
      </c>
      <c r="BA298" s="29"/>
      <c r="BB298" s="29" t="s">
        <v>14</v>
      </c>
      <c r="BC298" s="29"/>
      <c r="BD298" s="29" t="s">
        <v>14</v>
      </c>
      <c r="BE298" s="67"/>
      <c r="BF298" s="16"/>
      <c r="BG298" s="16"/>
      <c r="BH298" s="25"/>
      <c r="BI298" s="25"/>
      <c r="BJ298" s="25"/>
      <c r="BK298" s="25"/>
      <c r="BL298" s="25"/>
      <c r="BM298" s="25"/>
      <c r="BN298" s="25"/>
      <c r="BO298" s="25"/>
      <c r="BP298" s="25"/>
      <c r="BQ298" s="25"/>
      <c r="BR298" s="25"/>
      <c r="BS298" s="25"/>
      <c r="BT298" s="25"/>
      <c r="BU298" s="25"/>
      <c r="BV298" s="25"/>
      <c r="BW298" s="25"/>
      <c r="BX298" s="25"/>
      <c r="BY298" s="25"/>
      <c r="BZ298" s="25"/>
      <c r="CA298" s="25"/>
      <c r="CB298" s="25"/>
      <c r="CC298" s="25"/>
      <c r="CD298" s="25"/>
      <c r="CE298" s="25"/>
      <c r="CF298" s="25"/>
      <c r="CG298" s="25"/>
      <c r="CH298" s="25"/>
      <c r="CI298" s="25"/>
      <c r="CJ298" s="25"/>
      <c r="CK298" s="25"/>
      <c r="CL298" s="25"/>
      <c r="CM298" s="25"/>
      <c r="CN298" s="25"/>
      <c r="CO298" s="25"/>
      <c r="CP298" s="25"/>
      <c r="CQ298" s="25"/>
      <c r="CR298" s="25"/>
      <c r="CS298" s="25"/>
      <c r="CT298" s="25"/>
      <c r="CU298" s="25"/>
      <c r="CV298" s="25"/>
      <c r="CW298" s="25"/>
      <c r="CX298" s="25"/>
      <c r="CY298" s="25"/>
      <c r="CZ298" s="25"/>
      <c r="DA298" s="25"/>
      <c r="DB298" s="25"/>
      <c r="DC298" s="25"/>
      <c r="DD298" s="25"/>
      <c r="DE298" s="25"/>
      <c r="DF298" s="25"/>
      <c r="DG298" s="25"/>
      <c r="DH298" s="25"/>
      <c r="DI298" s="25"/>
      <c r="DJ298" s="25"/>
      <c r="DK298" s="25"/>
      <c r="DL298" s="25"/>
      <c r="DM298" s="25"/>
      <c r="DN298" s="25"/>
      <c r="DO298" s="25"/>
      <c r="DP298" s="25"/>
      <c r="DQ298" s="25"/>
      <c r="DR298" s="25"/>
      <c r="DS298" s="25"/>
      <c r="DT298" s="25"/>
      <c r="DU298" s="25"/>
      <c r="DV298" s="25"/>
      <c r="DW298" s="25"/>
      <c r="DX298" s="25"/>
      <c r="DY298" s="25"/>
      <c r="DZ298" s="25"/>
      <c r="EA298" s="25"/>
      <c r="EB298" s="25"/>
      <c r="EC298" s="25"/>
      <c r="ED298" s="25"/>
      <c r="EE298" s="25"/>
      <c r="EF298" s="25"/>
      <c r="EG298" s="25"/>
      <c r="EH298" s="25"/>
      <c r="EI298" s="25"/>
      <c r="EJ298" s="25"/>
      <c r="EK298" s="25"/>
      <c r="EL298" s="25"/>
      <c r="EM298" s="25"/>
      <c r="EN298" s="25"/>
      <c r="EO298" s="25"/>
      <c r="EP298" s="25"/>
      <c r="EQ298" s="25"/>
      <c r="ER298" s="25"/>
      <c r="ES298" s="25"/>
      <c r="ET298" s="25"/>
      <c r="EU298" s="25"/>
      <c r="EV298" s="25"/>
      <c r="EW298" s="25"/>
      <c r="EX298" s="25"/>
      <c r="EY298" s="25"/>
      <c r="EZ298" s="25"/>
      <c r="FA298" s="25"/>
      <c r="FB298" s="25"/>
      <c r="FC298" s="25"/>
      <c r="FD298" s="25"/>
      <c r="FE298" s="25"/>
      <c r="FF298" s="25"/>
      <c r="FG298" s="25"/>
      <c r="FH298" s="25"/>
      <c r="FI298" s="25"/>
      <c r="FJ298" s="25"/>
      <c r="FK298" s="25"/>
      <c r="FL298" s="25"/>
      <c r="FM298" s="25"/>
      <c r="FN298" s="25"/>
      <c r="FO298" s="25"/>
      <c r="FP298" s="25"/>
      <c r="FQ298" s="25"/>
      <c r="FR298" s="25"/>
      <c r="FS298" s="25"/>
      <c r="FT298" s="25"/>
      <c r="FU298" s="25"/>
      <c r="FV298" s="25"/>
      <c r="FW298" s="25"/>
      <c r="FX298" s="25"/>
      <c r="FY298" s="25"/>
      <c r="FZ298" s="25"/>
      <c r="GA298" s="25"/>
      <c r="GB298" s="25"/>
      <c r="GC298" s="25"/>
      <c r="GD298" s="25"/>
      <c r="GE298" s="25"/>
      <c r="GF298" s="25"/>
      <c r="GG298" s="25"/>
      <c r="GH298" s="25"/>
      <c r="GI298" s="25"/>
      <c r="GJ298" s="25"/>
      <c r="GK298" s="25"/>
      <c r="GL298" s="25"/>
      <c r="GM298" s="25"/>
      <c r="GN298" s="25"/>
      <c r="GO298" s="25"/>
      <c r="GP298" s="25"/>
      <c r="GQ298" s="25"/>
      <c r="GR298" s="25"/>
      <c r="GS298" s="25"/>
      <c r="GT298" s="25"/>
      <c r="GU298" s="25"/>
      <c r="GV298" s="25"/>
      <c r="GW298" s="25"/>
      <c r="GX298" s="25"/>
      <c r="GY298" s="25"/>
      <c r="GZ298" s="25"/>
      <c r="HA298" s="25"/>
      <c r="HB298" s="25"/>
      <c r="HC298" s="25"/>
      <c r="HD298" s="25"/>
      <c r="HE298" s="25"/>
      <c r="HF298" s="25"/>
      <c r="HG298" s="25"/>
      <c r="HH298" s="25"/>
      <c r="HI298" s="25"/>
      <c r="HJ298" s="25"/>
      <c r="HK298" s="25"/>
      <c r="HL298" s="25"/>
      <c r="HM298" s="25"/>
      <c r="HN298" s="25"/>
      <c r="HO298" s="25"/>
      <c r="HP298" s="25"/>
      <c r="HQ298" s="25"/>
      <c r="HR298" s="25"/>
      <c r="HS298" s="25"/>
      <c r="HT298" s="25"/>
      <c r="HU298" s="25"/>
      <c r="HV298" s="25"/>
      <c r="HW298" s="25"/>
      <c r="HX298" s="25"/>
      <c r="HY298" s="25"/>
      <c r="HZ298" s="25"/>
      <c r="IA298" s="25"/>
      <c r="IB298" s="25"/>
      <c r="IC298" s="25"/>
    </row>
    <row r="299" spans="1:237" s="3" customFormat="1">
      <c r="A299" s="25"/>
      <c r="B299" s="90"/>
      <c r="C299" s="91">
        <v>2019</v>
      </c>
      <c r="D299" s="29">
        <v>4975</v>
      </c>
      <c r="E299" s="29"/>
      <c r="F299" s="29" t="s">
        <v>14</v>
      </c>
      <c r="G299" s="29"/>
      <c r="H299" s="29" t="s">
        <v>14</v>
      </c>
      <c r="I299" s="29"/>
      <c r="J299" s="29" t="s">
        <v>14</v>
      </c>
      <c r="K299" s="29"/>
      <c r="L299" s="29" t="s">
        <v>15</v>
      </c>
      <c r="M299" s="29"/>
      <c r="N299" s="29" t="s">
        <v>14</v>
      </c>
      <c r="O299" s="29"/>
      <c r="P299" s="29" t="s">
        <v>14</v>
      </c>
      <c r="Q299" s="29"/>
      <c r="R299" s="29" t="s">
        <v>14</v>
      </c>
      <c r="S299" s="29"/>
      <c r="T299" s="29" t="s">
        <v>14</v>
      </c>
      <c r="U299" s="29"/>
      <c r="V299" s="29" t="s">
        <v>14</v>
      </c>
      <c r="W299" s="29"/>
      <c r="X299" s="29" t="s">
        <v>14</v>
      </c>
      <c r="Y299" s="29"/>
      <c r="Z299" s="29" t="s">
        <v>14</v>
      </c>
      <c r="AA299" s="29"/>
      <c r="AB299" s="29" t="s">
        <v>14</v>
      </c>
      <c r="AC299" s="29"/>
      <c r="AD299" s="29" t="s">
        <v>14</v>
      </c>
      <c r="AE299" s="29"/>
      <c r="AF299" s="29" t="s">
        <v>14</v>
      </c>
      <c r="AG299" s="29"/>
      <c r="AH299" s="29" t="s">
        <v>14</v>
      </c>
      <c r="AI299" s="29"/>
      <c r="AJ299" s="29" t="s">
        <v>14</v>
      </c>
      <c r="AK299" s="29"/>
      <c r="AL299" s="29" t="s">
        <v>14</v>
      </c>
      <c r="AM299" s="29"/>
      <c r="AN299" s="29" t="s">
        <v>14</v>
      </c>
      <c r="AO299" s="29"/>
      <c r="AP299" s="29" t="s">
        <v>14</v>
      </c>
      <c r="AQ299" s="29"/>
      <c r="AR299" s="29" t="s">
        <v>14</v>
      </c>
      <c r="AS299" s="29"/>
      <c r="AT299" s="29" t="s">
        <v>14</v>
      </c>
      <c r="AU299" s="29"/>
      <c r="AV299" s="29" t="s">
        <v>14</v>
      </c>
      <c r="AW299" s="29"/>
      <c r="AX299" s="29" t="s">
        <v>14</v>
      </c>
      <c r="AY299" s="29"/>
      <c r="AZ299" s="29" t="s">
        <v>14</v>
      </c>
      <c r="BA299" s="29"/>
      <c r="BB299" s="29" t="s">
        <v>14</v>
      </c>
      <c r="BC299" s="29"/>
      <c r="BD299" s="29" t="s">
        <v>14</v>
      </c>
      <c r="BE299" s="67"/>
      <c r="BF299" s="16"/>
      <c r="BG299" s="16"/>
      <c r="BH299" s="25"/>
      <c r="BI299" s="25"/>
      <c r="BJ299" s="25"/>
      <c r="BK299" s="25"/>
      <c r="BL299" s="25"/>
      <c r="BM299" s="25"/>
      <c r="BN299" s="25"/>
      <c r="BO299" s="25"/>
      <c r="BP299" s="25"/>
      <c r="BQ299" s="25"/>
      <c r="BR299" s="25"/>
      <c r="BS299" s="25"/>
      <c r="BT299" s="25"/>
      <c r="BU299" s="25"/>
      <c r="BV299" s="25"/>
      <c r="BW299" s="25"/>
      <c r="BX299" s="25"/>
      <c r="BY299" s="25"/>
      <c r="BZ299" s="25"/>
      <c r="CA299" s="25"/>
      <c r="CB299" s="25"/>
      <c r="CC299" s="25"/>
      <c r="CD299" s="25"/>
      <c r="CE299" s="25"/>
      <c r="CF299" s="25"/>
      <c r="CG299" s="25"/>
      <c r="CH299" s="25"/>
      <c r="CI299" s="25"/>
      <c r="CJ299" s="25"/>
      <c r="CK299" s="25"/>
      <c r="CL299" s="25"/>
      <c r="CM299" s="25"/>
      <c r="CN299" s="25"/>
      <c r="CO299" s="25"/>
      <c r="CP299" s="25"/>
      <c r="CQ299" s="25"/>
      <c r="CR299" s="25"/>
      <c r="CS299" s="25"/>
      <c r="CT299" s="25"/>
      <c r="CU299" s="25"/>
      <c r="CV299" s="25"/>
      <c r="CW299" s="25"/>
      <c r="CX299" s="25"/>
      <c r="CY299" s="25"/>
      <c r="CZ299" s="25"/>
      <c r="DA299" s="25"/>
      <c r="DB299" s="25"/>
      <c r="DC299" s="25"/>
      <c r="DD299" s="25"/>
      <c r="DE299" s="25"/>
      <c r="DF299" s="25"/>
      <c r="DG299" s="25"/>
      <c r="DH299" s="25"/>
      <c r="DI299" s="25"/>
      <c r="DJ299" s="25"/>
      <c r="DK299" s="25"/>
      <c r="DL299" s="25"/>
      <c r="DM299" s="25"/>
      <c r="DN299" s="25"/>
      <c r="DO299" s="25"/>
      <c r="DP299" s="25"/>
      <c r="DQ299" s="25"/>
      <c r="DR299" s="25"/>
      <c r="DS299" s="25"/>
      <c r="DT299" s="25"/>
      <c r="DU299" s="25"/>
      <c r="DV299" s="25"/>
      <c r="DW299" s="25"/>
      <c r="DX299" s="25"/>
      <c r="DY299" s="25"/>
      <c r="DZ299" s="25"/>
      <c r="EA299" s="25"/>
      <c r="EB299" s="25"/>
      <c r="EC299" s="25"/>
      <c r="ED299" s="25"/>
      <c r="EE299" s="25"/>
      <c r="EF299" s="25"/>
      <c r="EG299" s="25"/>
      <c r="EH299" s="25"/>
      <c r="EI299" s="25"/>
      <c r="EJ299" s="25"/>
      <c r="EK299" s="25"/>
      <c r="EL299" s="25"/>
      <c r="EM299" s="25"/>
      <c r="EN299" s="25"/>
      <c r="EO299" s="25"/>
      <c r="EP299" s="25"/>
      <c r="EQ299" s="25"/>
      <c r="ER299" s="25"/>
      <c r="ES299" s="25"/>
      <c r="ET299" s="25"/>
      <c r="EU299" s="25"/>
      <c r="EV299" s="25"/>
      <c r="EW299" s="25"/>
      <c r="EX299" s="25"/>
      <c r="EY299" s="25"/>
      <c r="EZ299" s="25"/>
      <c r="FA299" s="25"/>
      <c r="FB299" s="25"/>
      <c r="FC299" s="25"/>
      <c r="FD299" s="25"/>
      <c r="FE299" s="25"/>
      <c r="FF299" s="25"/>
      <c r="FG299" s="25"/>
      <c r="FH299" s="25"/>
      <c r="FI299" s="25"/>
      <c r="FJ299" s="25"/>
      <c r="FK299" s="25"/>
      <c r="FL299" s="25"/>
      <c r="FM299" s="25"/>
      <c r="FN299" s="25"/>
      <c r="FO299" s="25"/>
      <c r="FP299" s="25"/>
      <c r="FQ299" s="25"/>
      <c r="FR299" s="25"/>
      <c r="FS299" s="25"/>
      <c r="FT299" s="25"/>
      <c r="FU299" s="25"/>
      <c r="FV299" s="25"/>
      <c r="FW299" s="25"/>
      <c r="FX299" s="25"/>
      <c r="FY299" s="25"/>
      <c r="FZ299" s="25"/>
      <c r="GA299" s="25"/>
      <c r="GB299" s="25"/>
      <c r="GC299" s="25"/>
      <c r="GD299" s="25"/>
      <c r="GE299" s="25"/>
      <c r="GF299" s="25"/>
      <c r="GG299" s="25"/>
      <c r="GH299" s="25"/>
      <c r="GI299" s="25"/>
      <c r="GJ299" s="25"/>
      <c r="GK299" s="25"/>
      <c r="GL299" s="25"/>
      <c r="GM299" s="25"/>
      <c r="GN299" s="25"/>
      <c r="GO299" s="25"/>
      <c r="GP299" s="25"/>
      <c r="GQ299" s="25"/>
      <c r="GR299" s="25"/>
      <c r="GS299" s="25"/>
      <c r="GT299" s="25"/>
      <c r="GU299" s="25"/>
      <c r="GV299" s="25"/>
      <c r="GW299" s="25"/>
      <c r="GX299" s="25"/>
      <c r="GY299" s="25"/>
      <c r="GZ299" s="25"/>
      <c r="HA299" s="25"/>
      <c r="HB299" s="25"/>
      <c r="HC299" s="25"/>
      <c r="HD299" s="25"/>
      <c r="HE299" s="25"/>
      <c r="HF299" s="25"/>
      <c r="HG299" s="25"/>
      <c r="HH299" s="25"/>
      <c r="HI299" s="25"/>
      <c r="HJ299" s="25"/>
      <c r="HK299" s="25"/>
      <c r="HL299" s="25"/>
      <c r="HM299" s="25"/>
      <c r="HN299" s="25"/>
      <c r="HO299" s="25"/>
      <c r="HP299" s="25"/>
      <c r="HQ299" s="25"/>
      <c r="HR299" s="25"/>
      <c r="HS299" s="25"/>
      <c r="HT299" s="25"/>
      <c r="HU299" s="25"/>
      <c r="HV299" s="25"/>
      <c r="HW299" s="25"/>
      <c r="HX299" s="25"/>
      <c r="HY299" s="25"/>
      <c r="HZ299" s="25"/>
      <c r="IA299" s="25"/>
      <c r="IB299" s="25"/>
      <c r="IC299" s="25"/>
    </row>
    <row r="300" spans="1:237" s="15" customFormat="1">
      <c r="A300" s="25"/>
      <c r="B300" s="90"/>
      <c r="C300" s="92">
        <v>2022</v>
      </c>
      <c r="D300" s="29" t="s">
        <v>14</v>
      </c>
      <c r="E300" s="29"/>
      <c r="F300" s="29" t="s">
        <v>14</v>
      </c>
      <c r="G300" s="29"/>
      <c r="H300" s="29" t="s">
        <v>14</v>
      </c>
      <c r="I300" s="29"/>
      <c r="J300" s="29" t="s">
        <v>14</v>
      </c>
      <c r="K300" s="29"/>
      <c r="L300" s="29" t="s">
        <v>14</v>
      </c>
      <c r="M300" s="29"/>
      <c r="N300" s="29" t="s">
        <v>15</v>
      </c>
      <c r="O300" s="29"/>
      <c r="P300" s="29" t="s">
        <v>14</v>
      </c>
      <c r="Q300" s="29"/>
      <c r="R300" s="29" t="s">
        <v>14</v>
      </c>
      <c r="S300" s="29"/>
      <c r="T300" s="29" t="s">
        <v>14</v>
      </c>
      <c r="U300" s="29"/>
      <c r="V300" s="29" t="s">
        <v>14</v>
      </c>
      <c r="W300" s="29"/>
      <c r="X300" s="29" t="s">
        <v>14</v>
      </c>
      <c r="Y300" s="29"/>
      <c r="Z300" s="29" t="s">
        <v>14</v>
      </c>
      <c r="AA300" s="29"/>
      <c r="AB300" s="29" t="s">
        <v>14</v>
      </c>
      <c r="AC300" s="29"/>
      <c r="AD300" s="29" t="s">
        <v>14</v>
      </c>
      <c r="AE300" s="29"/>
      <c r="AF300" s="29" t="s">
        <v>14</v>
      </c>
      <c r="AG300" s="29"/>
      <c r="AH300" s="29" t="s">
        <v>14</v>
      </c>
      <c r="AI300" s="29"/>
      <c r="AJ300" s="29" t="s">
        <v>14</v>
      </c>
      <c r="AK300" s="29"/>
      <c r="AL300" s="29" t="s">
        <v>14</v>
      </c>
      <c r="AM300" s="29"/>
      <c r="AN300" s="29" t="s">
        <v>14</v>
      </c>
      <c r="AO300" s="29"/>
      <c r="AP300" s="29" t="s">
        <v>14</v>
      </c>
      <c r="AQ300" s="29"/>
      <c r="AR300" s="29" t="s">
        <v>14</v>
      </c>
      <c r="AS300" s="29"/>
      <c r="AT300" s="29" t="s">
        <v>14</v>
      </c>
      <c r="AU300" s="29"/>
      <c r="AV300" s="29" t="s">
        <v>14</v>
      </c>
      <c r="AW300" s="29"/>
      <c r="AX300" s="29" t="s">
        <v>14</v>
      </c>
      <c r="AY300" s="29"/>
      <c r="AZ300" s="29" t="s">
        <v>14</v>
      </c>
      <c r="BA300" s="29"/>
      <c r="BB300" s="29" t="s">
        <v>14</v>
      </c>
      <c r="BC300" s="29"/>
      <c r="BD300" s="29" t="s">
        <v>14</v>
      </c>
      <c r="BE300" s="67"/>
      <c r="BF300" s="16"/>
      <c r="BG300" s="16"/>
      <c r="BH300" s="25"/>
      <c r="BI300" s="25"/>
      <c r="BJ300" s="25"/>
      <c r="BK300" s="25"/>
      <c r="BL300" s="25"/>
      <c r="BM300" s="25"/>
      <c r="BN300" s="25"/>
      <c r="BO300" s="25"/>
      <c r="BP300" s="25"/>
      <c r="BQ300" s="25"/>
      <c r="BR300" s="25"/>
      <c r="BS300" s="25"/>
      <c r="BT300" s="25"/>
      <c r="BU300" s="25"/>
      <c r="BV300" s="25"/>
      <c r="BW300" s="25"/>
      <c r="BX300" s="25"/>
      <c r="BY300" s="25"/>
      <c r="BZ300" s="25"/>
      <c r="CA300" s="25"/>
      <c r="CB300" s="25"/>
      <c r="CC300" s="25"/>
      <c r="CD300" s="25"/>
      <c r="CE300" s="25"/>
      <c r="CF300" s="25"/>
      <c r="CG300" s="25"/>
      <c r="CH300" s="25"/>
      <c r="CI300" s="25"/>
      <c r="CJ300" s="25"/>
      <c r="CK300" s="25"/>
      <c r="CL300" s="25"/>
      <c r="CM300" s="25"/>
      <c r="CN300" s="25"/>
      <c r="CO300" s="25"/>
      <c r="CP300" s="25"/>
      <c r="CQ300" s="25"/>
      <c r="CR300" s="25"/>
      <c r="CS300" s="25"/>
      <c r="CT300" s="25"/>
      <c r="CU300" s="25"/>
      <c r="CV300" s="25"/>
      <c r="CW300" s="25"/>
      <c r="CX300" s="25"/>
      <c r="CY300" s="25"/>
      <c r="CZ300" s="25"/>
      <c r="DA300" s="25"/>
      <c r="DB300" s="25"/>
      <c r="DC300" s="25"/>
      <c r="DD300" s="25"/>
      <c r="DE300" s="25"/>
      <c r="DF300" s="25"/>
      <c r="DG300" s="25"/>
      <c r="DH300" s="25"/>
      <c r="DI300" s="25"/>
      <c r="DJ300" s="25"/>
      <c r="DK300" s="25"/>
      <c r="DL300" s="25"/>
      <c r="DM300" s="25"/>
      <c r="DN300" s="25"/>
      <c r="DO300" s="25"/>
      <c r="DP300" s="25"/>
      <c r="DQ300" s="25"/>
      <c r="DR300" s="25"/>
      <c r="DS300" s="25"/>
      <c r="DT300" s="25"/>
      <c r="DU300" s="25"/>
      <c r="DV300" s="25"/>
      <c r="DW300" s="25"/>
      <c r="DX300" s="25"/>
      <c r="DY300" s="25"/>
      <c r="DZ300" s="25"/>
      <c r="EA300" s="25"/>
      <c r="EB300" s="25"/>
      <c r="EC300" s="25"/>
      <c r="ED300" s="25"/>
      <c r="EE300" s="25"/>
      <c r="EF300" s="25"/>
      <c r="EG300" s="25"/>
      <c r="EH300" s="25"/>
      <c r="EI300" s="25"/>
      <c r="EJ300" s="25"/>
      <c r="EK300" s="25"/>
      <c r="EL300" s="25"/>
      <c r="EM300" s="25"/>
      <c r="EN300" s="25"/>
      <c r="EO300" s="25"/>
      <c r="EP300" s="25"/>
      <c r="EQ300" s="25"/>
      <c r="ER300" s="25"/>
      <c r="ES300" s="25"/>
      <c r="ET300" s="25"/>
      <c r="EU300" s="25"/>
      <c r="EV300" s="25"/>
      <c r="EW300" s="25"/>
      <c r="EX300" s="25"/>
      <c r="EY300" s="25"/>
      <c r="EZ300" s="25"/>
      <c r="FA300" s="25"/>
      <c r="FB300" s="25"/>
      <c r="FC300" s="25"/>
      <c r="FD300" s="25"/>
      <c r="FE300" s="25"/>
      <c r="FF300" s="25"/>
      <c r="FG300" s="25"/>
      <c r="FH300" s="25"/>
      <c r="FI300" s="25"/>
      <c r="FJ300" s="25"/>
      <c r="FK300" s="25"/>
      <c r="FL300" s="25"/>
      <c r="FM300" s="25"/>
      <c r="FN300" s="25"/>
      <c r="FO300" s="25"/>
      <c r="FP300" s="25"/>
      <c r="FQ300" s="25"/>
      <c r="FR300" s="25"/>
      <c r="FS300" s="25"/>
      <c r="FT300" s="25"/>
      <c r="FU300" s="25"/>
      <c r="FV300" s="25"/>
      <c r="FW300" s="25"/>
      <c r="FX300" s="25"/>
      <c r="FY300" s="25"/>
      <c r="FZ300" s="25"/>
      <c r="GA300" s="25"/>
      <c r="GB300" s="25"/>
      <c r="GC300" s="25"/>
      <c r="GD300" s="25"/>
      <c r="GE300" s="25"/>
      <c r="GF300" s="25"/>
      <c r="GG300" s="25"/>
      <c r="GH300" s="25"/>
      <c r="GI300" s="25"/>
      <c r="GJ300" s="25"/>
      <c r="GK300" s="25"/>
      <c r="GL300" s="25"/>
      <c r="GM300" s="25"/>
      <c r="GN300" s="25"/>
      <c r="GO300" s="25"/>
      <c r="GP300" s="25"/>
      <c r="GQ300" s="25"/>
      <c r="GR300" s="25"/>
      <c r="GS300" s="25"/>
      <c r="GT300" s="25"/>
      <c r="GU300" s="25"/>
      <c r="GV300" s="25"/>
      <c r="GW300" s="25"/>
      <c r="GX300" s="25"/>
      <c r="GY300" s="25"/>
      <c r="GZ300" s="25"/>
      <c r="HA300" s="25"/>
      <c r="HB300" s="25"/>
      <c r="HC300" s="25"/>
      <c r="HD300" s="25"/>
      <c r="HE300" s="25"/>
      <c r="HF300" s="25"/>
      <c r="HG300" s="25"/>
      <c r="HH300" s="25"/>
      <c r="HI300" s="25"/>
      <c r="HJ300" s="25"/>
      <c r="HK300" s="25"/>
      <c r="HL300" s="25"/>
      <c r="HM300" s="25"/>
      <c r="HN300" s="25"/>
      <c r="HO300" s="25"/>
      <c r="HP300" s="25"/>
      <c r="HQ300" s="25"/>
      <c r="HR300" s="25"/>
      <c r="HS300" s="25"/>
      <c r="HT300" s="25"/>
      <c r="HU300" s="25"/>
      <c r="HV300" s="25"/>
      <c r="HW300" s="25"/>
      <c r="HX300" s="25"/>
      <c r="HY300" s="25"/>
      <c r="HZ300" s="25"/>
      <c r="IA300" s="25"/>
      <c r="IB300" s="25"/>
      <c r="IC300" s="25"/>
    </row>
    <row r="301" spans="1:237" s="3" customFormat="1">
      <c r="A301" s="25"/>
      <c r="B301" s="90" t="s">
        <v>83</v>
      </c>
      <c r="C301" s="91">
        <v>2019</v>
      </c>
      <c r="D301" s="29" t="s">
        <v>14</v>
      </c>
      <c r="E301" s="29"/>
      <c r="F301" s="29" t="s">
        <v>14</v>
      </c>
      <c r="G301" s="29"/>
      <c r="H301" s="29" t="s">
        <v>14</v>
      </c>
      <c r="I301" s="29"/>
      <c r="J301" s="29" t="s">
        <v>14</v>
      </c>
      <c r="K301" s="29"/>
      <c r="L301" s="29" t="s">
        <v>15</v>
      </c>
      <c r="M301" s="29"/>
      <c r="N301" s="29" t="s">
        <v>14</v>
      </c>
      <c r="O301" s="29"/>
      <c r="P301" s="29" t="s">
        <v>14</v>
      </c>
      <c r="Q301" s="29"/>
      <c r="R301" s="29" t="s">
        <v>14</v>
      </c>
      <c r="S301" s="29"/>
      <c r="T301" s="29" t="s">
        <v>14</v>
      </c>
      <c r="U301" s="29"/>
      <c r="V301" s="29" t="s">
        <v>14</v>
      </c>
      <c r="W301" s="29"/>
      <c r="X301" s="29" t="s">
        <v>14</v>
      </c>
      <c r="Y301" s="29"/>
      <c r="Z301" s="29" t="s">
        <v>14</v>
      </c>
      <c r="AA301" s="29"/>
      <c r="AB301" s="29" t="s">
        <v>14</v>
      </c>
      <c r="AC301" s="29"/>
      <c r="AD301" s="29" t="s">
        <v>14</v>
      </c>
      <c r="AE301" s="29"/>
      <c r="AF301" s="29" t="s">
        <v>14</v>
      </c>
      <c r="AG301" s="29"/>
      <c r="AH301" s="29" t="s">
        <v>14</v>
      </c>
      <c r="AI301" s="29"/>
      <c r="AJ301" s="29" t="s">
        <v>14</v>
      </c>
      <c r="AK301" s="29"/>
      <c r="AL301" s="29" t="s">
        <v>14</v>
      </c>
      <c r="AM301" s="29"/>
      <c r="AN301" s="29" t="s">
        <v>14</v>
      </c>
      <c r="AO301" s="29"/>
      <c r="AP301" s="29" t="s">
        <v>14</v>
      </c>
      <c r="AQ301" s="29"/>
      <c r="AR301" s="29" t="s">
        <v>14</v>
      </c>
      <c r="AS301" s="29"/>
      <c r="AT301" s="29" t="s">
        <v>14</v>
      </c>
      <c r="AU301" s="29"/>
      <c r="AV301" s="29" t="s">
        <v>14</v>
      </c>
      <c r="AW301" s="29"/>
      <c r="AX301" s="29" t="s">
        <v>14</v>
      </c>
      <c r="AY301" s="29"/>
      <c r="AZ301" s="29">
        <v>1</v>
      </c>
      <c r="BA301" s="29"/>
      <c r="BB301" s="29" t="s">
        <v>15</v>
      </c>
      <c r="BC301" s="29"/>
      <c r="BD301" s="29" t="s">
        <v>14</v>
      </c>
      <c r="BE301" s="67"/>
      <c r="BF301" s="16"/>
      <c r="BG301" s="16"/>
      <c r="BH301" s="25"/>
      <c r="BI301" s="25"/>
      <c r="BJ301" s="25"/>
      <c r="BK301" s="25"/>
      <c r="BL301" s="25"/>
      <c r="BM301" s="25"/>
      <c r="BN301" s="25"/>
      <c r="BO301" s="25"/>
      <c r="BP301" s="25"/>
      <c r="BQ301" s="25"/>
      <c r="BR301" s="25"/>
      <c r="BS301" s="25"/>
      <c r="BT301" s="25"/>
      <c r="BU301" s="25"/>
      <c r="BV301" s="25"/>
      <c r="BW301" s="25"/>
      <c r="BX301" s="25"/>
      <c r="BY301" s="25"/>
      <c r="BZ301" s="25"/>
      <c r="CA301" s="25"/>
      <c r="CB301" s="25"/>
      <c r="CC301" s="25"/>
      <c r="CD301" s="25"/>
      <c r="CE301" s="25"/>
      <c r="CF301" s="25"/>
      <c r="CG301" s="25"/>
      <c r="CH301" s="25"/>
      <c r="CI301" s="25"/>
      <c r="CJ301" s="25"/>
      <c r="CK301" s="25"/>
      <c r="CL301" s="25"/>
      <c r="CM301" s="25"/>
      <c r="CN301" s="25"/>
      <c r="CO301" s="25"/>
      <c r="CP301" s="25"/>
      <c r="CQ301" s="25"/>
      <c r="CR301" s="25"/>
      <c r="CS301" s="25"/>
      <c r="CT301" s="25"/>
      <c r="CU301" s="25"/>
      <c r="CV301" s="25"/>
      <c r="CW301" s="25"/>
      <c r="CX301" s="25"/>
      <c r="CY301" s="25"/>
      <c r="CZ301" s="25"/>
      <c r="DA301" s="25"/>
      <c r="DB301" s="25"/>
      <c r="DC301" s="25"/>
      <c r="DD301" s="25"/>
      <c r="DE301" s="25"/>
      <c r="DF301" s="25"/>
      <c r="DG301" s="25"/>
      <c r="DH301" s="25"/>
      <c r="DI301" s="25"/>
      <c r="DJ301" s="25"/>
      <c r="DK301" s="25"/>
      <c r="DL301" s="25"/>
      <c r="DM301" s="25"/>
      <c r="DN301" s="25"/>
      <c r="DO301" s="25"/>
      <c r="DP301" s="25"/>
      <c r="DQ301" s="25"/>
      <c r="DR301" s="25"/>
      <c r="DS301" s="25"/>
      <c r="DT301" s="25"/>
      <c r="DU301" s="25"/>
      <c r="DV301" s="25"/>
      <c r="DW301" s="25"/>
      <c r="DX301" s="25"/>
      <c r="DY301" s="25"/>
      <c r="DZ301" s="25"/>
      <c r="EA301" s="25"/>
      <c r="EB301" s="25"/>
      <c r="EC301" s="25"/>
      <c r="ED301" s="25"/>
      <c r="EE301" s="25"/>
      <c r="EF301" s="25"/>
      <c r="EG301" s="25"/>
      <c r="EH301" s="25"/>
      <c r="EI301" s="25"/>
      <c r="EJ301" s="25"/>
      <c r="EK301" s="25"/>
      <c r="EL301" s="25"/>
      <c r="EM301" s="25"/>
      <c r="EN301" s="25"/>
      <c r="EO301" s="25"/>
      <c r="EP301" s="25"/>
      <c r="EQ301" s="25"/>
      <c r="ER301" s="25"/>
      <c r="ES301" s="25"/>
      <c r="ET301" s="25"/>
      <c r="EU301" s="25"/>
      <c r="EV301" s="25"/>
      <c r="EW301" s="25"/>
      <c r="EX301" s="25"/>
      <c r="EY301" s="25"/>
      <c r="EZ301" s="25"/>
      <c r="FA301" s="25"/>
      <c r="FB301" s="25"/>
      <c r="FC301" s="25"/>
      <c r="FD301" s="25"/>
      <c r="FE301" s="25"/>
      <c r="FF301" s="25"/>
      <c r="FG301" s="25"/>
      <c r="FH301" s="25"/>
      <c r="FI301" s="25"/>
      <c r="FJ301" s="25"/>
      <c r="FK301" s="25"/>
      <c r="FL301" s="25"/>
      <c r="FM301" s="25"/>
      <c r="FN301" s="25"/>
      <c r="FO301" s="25"/>
      <c r="FP301" s="25"/>
      <c r="FQ301" s="25"/>
      <c r="FR301" s="25"/>
      <c r="FS301" s="25"/>
      <c r="FT301" s="25"/>
      <c r="FU301" s="25"/>
      <c r="FV301" s="25"/>
      <c r="FW301" s="25"/>
      <c r="FX301" s="25"/>
      <c r="FY301" s="25"/>
      <c r="FZ301" s="25"/>
      <c r="GA301" s="25"/>
      <c r="GB301" s="25"/>
      <c r="GC301" s="25"/>
      <c r="GD301" s="25"/>
      <c r="GE301" s="25"/>
      <c r="GF301" s="25"/>
      <c r="GG301" s="25"/>
      <c r="GH301" s="25"/>
      <c r="GI301" s="25"/>
      <c r="GJ301" s="25"/>
      <c r="GK301" s="25"/>
      <c r="GL301" s="25"/>
      <c r="GM301" s="25"/>
      <c r="GN301" s="25"/>
      <c r="GO301" s="25"/>
      <c r="GP301" s="25"/>
      <c r="GQ301" s="25"/>
      <c r="GR301" s="25"/>
      <c r="GS301" s="25"/>
      <c r="GT301" s="25"/>
      <c r="GU301" s="25"/>
      <c r="GV301" s="25"/>
      <c r="GW301" s="25"/>
      <c r="GX301" s="25"/>
      <c r="GY301" s="25"/>
      <c r="GZ301" s="25"/>
      <c r="HA301" s="25"/>
      <c r="HB301" s="25"/>
      <c r="HC301" s="25"/>
      <c r="HD301" s="25"/>
      <c r="HE301" s="25"/>
      <c r="HF301" s="25"/>
      <c r="HG301" s="25"/>
      <c r="HH301" s="25"/>
      <c r="HI301" s="25"/>
      <c r="HJ301" s="25"/>
      <c r="HK301" s="25"/>
      <c r="HL301" s="25"/>
      <c r="HM301" s="25"/>
      <c r="HN301" s="25"/>
      <c r="HO301" s="25"/>
      <c r="HP301" s="25"/>
      <c r="HQ301" s="25"/>
      <c r="HR301" s="25"/>
      <c r="HS301" s="25"/>
      <c r="HT301" s="25"/>
      <c r="HU301" s="25"/>
      <c r="HV301" s="25"/>
      <c r="HW301" s="25"/>
      <c r="HX301" s="25"/>
      <c r="HY301" s="25"/>
      <c r="HZ301" s="25"/>
      <c r="IA301" s="25"/>
      <c r="IB301" s="25"/>
      <c r="IC301" s="25"/>
    </row>
    <row r="302" spans="1:237" s="3" customFormat="1">
      <c r="A302" s="25"/>
      <c r="B302" s="90"/>
      <c r="C302" s="91">
        <v>2020</v>
      </c>
      <c r="D302" s="29" t="s">
        <v>14</v>
      </c>
      <c r="E302" s="29"/>
      <c r="F302" s="29" t="s">
        <v>14</v>
      </c>
      <c r="G302" s="29"/>
      <c r="H302" s="29" t="s">
        <v>14</v>
      </c>
      <c r="I302" s="29"/>
      <c r="J302" s="29" t="s">
        <v>14</v>
      </c>
      <c r="K302" s="29"/>
      <c r="L302" s="29" t="s">
        <v>14</v>
      </c>
      <c r="M302" s="78"/>
      <c r="N302" s="29" t="s">
        <v>14</v>
      </c>
      <c r="O302" s="29"/>
      <c r="P302" s="29" t="s">
        <v>14</v>
      </c>
      <c r="Q302" s="29"/>
      <c r="R302" s="29" t="s">
        <v>14</v>
      </c>
      <c r="S302" s="29"/>
      <c r="T302" s="29" t="s">
        <v>14</v>
      </c>
      <c r="U302" s="29"/>
      <c r="V302" s="29" t="s">
        <v>14</v>
      </c>
      <c r="W302" s="29"/>
      <c r="X302" s="29" t="s">
        <v>14</v>
      </c>
      <c r="Y302" s="29"/>
      <c r="Z302" s="29" t="s">
        <v>14</v>
      </c>
      <c r="AA302" s="29"/>
      <c r="AB302" s="29" t="s">
        <v>14</v>
      </c>
      <c r="AC302" s="29"/>
      <c r="AD302" s="29" t="s">
        <v>14</v>
      </c>
      <c r="AE302" s="29"/>
      <c r="AF302" s="29" t="s">
        <v>14</v>
      </c>
      <c r="AG302" s="29"/>
      <c r="AH302" s="29" t="s">
        <v>14</v>
      </c>
      <c r="AI302" s="29"/>
      <c r="AJ302" s="29" t="s">
        <v>14</v>
      </c>
      <c r="AK302" s="29"/>
      <c r="AL302" s="29" t="s">
        <v>14</v>
      </c>
      <c r="AM302" s="29"/>
      <c r="AN302" s="29" t="s">
        <v>14</v>
      </c>
      <c r="AO302" s="29"/>
      <c r="AP302" s="29" t="s">
        <v>14</v>
      </c>
      <c r="AQ302" s="29"/>
      <c r="AR302" s="29" t="s">
        <v>14</v>
      </c>
      <c r="AS302" s="29"/>
      <c r="AT302" s="29" t="s">
        <v>14</v>
      </c>
      <c r="AU302" s="29"/>
      <c r="AV302" s="29" t="s">
        <v>14</v>
      </c>
      <c r="AW302" s="29"/>
      <c r="AX302" s="29" t="s">
        <v>14</v>
      </c>
      <c r="AY302" s="29"/>
      <c r="AZ302" s="29" t="s">
        <v>14</v>
      </c>
      <c r="BA302" s="29"/>
      <c r="BB302" s="29" t="s">
        <v>14</v>
      </c>
      <c r="BC302" s="29"/>
      <c r="BD302" s="29" t="s">
        <v>14</v>
      </c>
      <c r="BE302" s="67"/>
      <c r="BF302" s="16"/>
      <c r="BG302" s="16"/>
      <c r="BH302" s="25"/>
      <c r="BI302" s="25"/>
      <c r="BJ302" s="25"/>
      <c r="BK302" s="25"/>
      <c r="BL302" s="25"/>
      <c r="BM302" s="25"/>
      <c r="BN302" s="25"/>
      <c r="BO302" s="25"/>
      <c r="BP302" s="25"/>
      <c r="BQ302" s="25"/>
      <c r="BR302" s="25"/>
      <c r="BS302" s="25"/>
      <c r="BT302" s="25"/>
      <c r="BU302" s="25"/>
      <c r="BV302" s="25"/>
      <c r="BW302" s="25"/>
      <c r="BX302" s="25"/>
      <c r="BY302" s="25"/>
      <c r="BZ302" s="25"/>
      <c r="CA302" s="25"/>
      <c r="CB302" s="25"/>
      <c r="CC302" s="25"/>
      <c r="CD302" s="25"/>
      <c r="CE302" s="25"/>
      <c r="CF302" s="25"/>
      <c r="CG302" s="25"/>
      <c r="CH302" s="25"/>
      <c r="CI302" s="25"/>
      <c r="CJ302" s="25"/>
      <c r="CK302" s="25"/>
      <c r="CL302" s="25"/>
      <c r="CM302" s="25"/>
      <c r="CN302" s="25"/>
      <c r="CO302" s="25"/>
      <c r="CP302" s="25"/>
      <c r="CQ302" s="25"/>
      <c r="CR302" s="25"/>
      <c r="CS302" s="25"/>
      <c r="CT302" s="25"/>
      <c r="CU302" s="25"/>
      <c r="CV302" s="25"/>
      <c r="CW302" s="25"/>
      <c r="CX302" s="25"/>
      <c r="CY302" s="25"/>
      <c r="CZ302" s="25"/>
      <c r="DA302" s="25"/>
      <c r="DB302" s="25"/>
      <c r="DC302" s="25"/>
      <c r="DD302" s="25"/>
      <c r="DE302" s="25"/>
      <c r="DF302" s="25"/>
      <c r="DG302" s="25"/>
      <c r="DH302" s="25"/>
      <c r="DI302" s="25"/>
      <c r="DJ302" s="25"/>
      <c r="DK302" s="25"/>
      <c r="DL302" s="25"/>
      <c r="DM302" s="25"/>
      <c r="DN302" s="25"/>
      <c r="DO302" s="25"/>
      <c r="DP302" s="25"/>
      <c r="DQ302" s="25"/>
      <c r="DR302" s="25"/>
      <c r="DS302" s="25"/>
      <c r="DT302" s="25"/>
      <c r="DU302" s="25"/>
      <c r="DV302" s="25"/>
      <c r="DW302" s="25"/>
      <c r="DX302" s="25"/>
      <c r="DY302" s="25"/>
      <c r="DZ302" s="25"/>
      <c r="EA302" s="25"/>
      <c r="EB302" s="25"/>
      <c r="EC302" s="25"/>
      <c r="ED302" s="25"/>
      <c r="EE302" s="25"/>
      <c r="EF302" s="25"/>
      <c r="EG302" s="25"/>
      <c r="EH302" s="25"/>
      <c r="EI302" s="25"/>
      <c r="EJ302" s="25"/>
      <c r="EK302" s="25"/>
      <c r="EL302" s="25"/>
      <c r="EM302" s="25"/>
      <c r="EN302" s="25"/>
      <c r="EO302" s="25"/>
      <c r="EP302" s="25"/>
      <c r="EQ302" s="25"/>
      <c r="ER302" s="25"/>
      <c r="ES302" s="25"/>
      <c r="ET302" s="25"/>
      <c r="EU302" s="25"/>
      <c r="EV302" s="25"/>
      <c r="EW302" s="25"/>
      <c r="EX302" s="25"/>
      <c r="EY302" s="25"/>
      <c r="EZ302" s="25"/>
      <c r="FA302" s="25"/>
      <c r="FB302" s="25"/>
      <c r="FC302" s="25"/>
      <c r="FD302" s="25"/>
      <c r="FE302" s="25"/>
      <c r="FF302" s="25"/>
      <c r="FG302" s="25"/>
      <c r="FH302" s="25"/>
      <c r="FI302" s="25"/>
      <c r="FJ302" s="25"/>
      <c r="FK302" s="25"/>
      <c r="FL302" s="25"/>
      <c r="FM302" s="25"/>
      <c r="FN302" s="25"/>
      <c r="FO302" s="25"/>
      <c r="FP302" s="25"/>
      <c r="FQ302" s="25"/>
      <c r="FR302" s="25"/>
      <c r="FS302" s="25"/>
      <c r="FT302" s="25"/>
      <c r="FU302" s="25"/>
      <c r="FV302" s="25"/>
      <c r="FW302" s="25"/>
      <c r="FX302" s="25"/>
      <c r="FY302" s="25"/>
      <c r="FZ302" s="25"/>
      <c r="GA302" s="25"/>
      <c r="GB302" s="25"/>
      <c r="GC302" s="25"/>
      <c r="GD302" s="25"/>
      <c r="GE302" s="25"/>
      <c r="GF302" s="25"/>
      <c r="GG302" s="25"/>
      <c r="GH302" s="25"/>
      <c r="GI302" s="25"/>
      <c r="GJ302" s="25"/>
      <c r="GK302" s="25"/>
      <c r="GL302" s="25"/>
      <c r="GM302" s="25"/>
      <c r="GN302" s="25"/>
      <c r="GO302" s="25"/>
      <c r="GP302" s="25"/>
      <c r="GQ302" s="25"/>
      <c r="GR302" s="25"/>
      <c r="GS302" s="25"/>
      <c r="GT302" s="25"/>
      <c r="GU302" s="25"/>
      <c r="GV302" s="25"/>
      <c r="GW302" s="25"/>
      <c r="GX302" s="25"/>
      <c r="GY302" s="25"/>
      <c r="GZ302" s="25"/>
      <c r="HA302" s="25"/>
      <c r="HB302" s="25"/>
      <c r="HC302" s="25"/>
      <c r="HD302" s="25"/>
      <c r="HE302" s="25"/>
      <c r="HF302" s="25"/>
      <c r="HG302" s="25"/>
      <c r="HH302" s="25"/>
      <c r="HI302" s="25"/>
      <c r="HJ302" s="25"/>
      <c r="HK302" s="25"/>
      <c r="HL302" s="25"/>
      <c r="HM302" s="25"/>
      <c r="HN302" s="25"/>
      <c r="HO302" s="25"/>
      <c r="HP302" s="25"/>
      <c r="HQ302" s="25"/>
      <c r="HR302" s="25"/>
      <c r="HS302" s="25"/>
      <c r="HT302" s="25"/>
      <c r="HU302" s="25"/>
      <c r="HV302" s="25"/>
      <c r="HW302" s="25"/>
      <c r="HX302" s="25"/>
      <c r="HY302" s="25"/>
      <c r="HZ302" s="25"/>
      <c r="IA302" s="25"/>
      <c r="IB302" s="25"/>
      <c r="IC302" s="25"/>
    </row>
    <row r="303" spans="1:237" s="3" customFormat="1">
      <c r="A303" s="25"/>
      <c r="B303" s="90"/>
      <c r="C303" s="91">
        <v>2021</v>
      </c>
      <c r="D303" s="29" t="s">
        <v>14</v>
      </c>
      <c r="E303" s="29"/>
      <c r="F303" s="29" t="s">
        <v>14</v>
      </c>
      <c r="G303" s="29"/>
      <c r="H303" s="29" t="s">
        <v>14</v>
      </c>
      <c r="I303" s="29"/>
      <c r="J303" s="29" t="s">
        <v>14</v>
      </c>
      <c r="K303" s="29"/>
      <c r="L303" s="29" t="s">
        <v>14</v>
      </c>
      <c r="M303" s="29"/>
      <c r="N303" s="29" t="s">
        <v>15</v>
      </c>
      <c r="O303" s="29"/>
      <c r="P303" s="29" t="s">
        <v>14</v>
      </c>
      <c r="Q303" s="29"/>
      <c r="R303" s="29" t="s">
        <v>14</v>
      </c>
      <c r="S303" s="29"/>
      <c r="T303" s="29" t="s">
        <v>14</v>
      </c>
      <c r="U303" s="29"/>
      <c r="V303" s="29" t="s">
        <v>14</v>
      </c>
      <c r="W303" s="29"/>
      <c r="X303" s="29" t="s">
        <v>14</v>
      </c>
      <c r="Y303" s="29"/>
      <c r="Z303" s="29" t="s">
        <v>14</v>
      </c>
      <c r="AA303" s="29"/>
      <c r="AB303" s="29" t="s">
        <v>14</v>
      </c>
      <c r="AC303" s="29"/>
      <c r="AD303" s="29" t="s">
        <v>14</v>
      </c>
      <c r="AE303" s="29"/>
      <c r="AF303" s="29" t="s">
        <v>14</v>
      </c>
      <c r="AG303" s="29"/>
      <c r="AH303" s="29" t="s">
        <v>14</v>
      </c>
      <c r="AI303" s="29"/>
      <c r="AJ303" s="29" t="s">
        <v>14</v>
      </c>
      <c r="AK303" s="29"/>
      <c r="AL303" s="29" t="s">
        <v>14</v>
      </c>
      <c r="AM303" s="29"/>
      <c r="AN303" s="29" t="s">
        <v>14</v>
      </c>
      <c r="AO303" s="29"/>
      <c r="AP303" s="29" t="s">
        <v>14</v>
      </c>
      <c r="AQ303" s="29"/>
      <c r="AR303" s="29" t="s">
        <v>14</v>
      </c>
      <c r="AS303" s="29"/>
      <c r="AT303" s="29" t="s">
        <v>14</v>
      </c>
      <c r="AU303" s="29"/>
      <c r="AV303" s="29" t="s">
        <v>14</v>
      </c>
      <c r="AW303" s="29"/>
      <c r="AX303" s="29" t="s">
        <v>14</v>
      </c>
      <c r="AY303" s="29"/>
      <c r="AZ303" s="29" t="s">
        <v>14</v>
      </c>
      <c r="BA303" s="29"/>
      <c r="BB303" s="29" t="s">
        <v>15</v>
      </c>
      <c r="BC303" s="29"/>
      <c r="BD303" s="29" t="s">
        <v>14</v>
      </c>
      <c r="BE303" s="67"/>
      <c r="BF303" s="16"/>
      <c r="BG303" s="16"/>
      <c r="BH303" s="25"/>
      <c r="BI303" s="25"/>
      <c r="BJ303" s="25"/>
      <c r="BK303" s="25"/>
      <c r="BL303" s="25"/>
      <c r="BM303" s="25"/>
      <c r="BN303" s="25"/>
      <c r="BO303" s="25"/>
      <c r="BP303" s="25"/>
      <c r="BQ303" s="25"/>
      <c r="BR303" s="25"/>
      <c r="BS303" s="25"/>
      <c r="BT303" s="25"/>
      <c r="BU303" s="25"/>
      <c r="BV303" s="25"/>
      <c r="BW303" s="25"/>
      <c r="BX303" s="25"/>
      <c r="BY303" s="25"/>
      <c r="BZ303" s="25"/>
      <c r="CA303" s="25"/>
      <c r="CB303" s="25"/>
      <c r="CC303" s="25"/>
      <c r="CD303" s="25"/>
      <c r="CE303" s="25"/>
      <c r="CF303" s="25"/>
      <c r="CG303" s="25"/>
      <c r="CH303" s="25"/>
      <c r="CI303" s="25"/>
      <c r="CJ303" s="25"/>
      <c r="CK303" s="25"/>
      <c r="CL303" s="25"/>
      <c r="CM303" s="25"/>
      <c r="CN303" s="25"/>
      <c r="CO303" s="25"/>
      <c r="CP303" s="25"/>
      <c r="CQ303" s="25"/>
      <c r="CR303" s="25"/>
      <c r="CS303" s="25"/>
      <c r="CT303" s="25"/>
      <c r="CU303" s="25"/>
      <c r="CV303" s="25"/>
      <c r="CW303" s="25"/>
      <c r="CX303" s="25"/>
      <c r="CY303" s="25"/>
      <c r="CZ303" s="25"/>
      <c r="DA303" s="25"/>
      <c r="DB303" s="25"/>
      <c r="DC303" s="25"/>
      <c r="DD303" s="25"/>
      <c r="DE303" s="25"/>
      <c r="DF303" s="25"/>
      <c r="DG303" s="25"/>
      <c r="DH303" s="25"/>
      <c r="DI303" s="25"/>
      <c r="DJ303" s="25"/>
      <c r="DK303" s="25"/>
      <c r="DL303" s="25"/>
      <c r="DM303" s="25"/>
      <c r="DN303" s="25"/>
      <c r="DO303" s="25"/>
      <c r="DP303" s="25"/>
      <c r="DQ303" s="25"/>
      <c r="DR303" s="25"/>
      <c r="DS303" s="25"/>
      <c r="DT303" s="25"/>
      <c r="DU303" s="25"/>
      <c r="DV303" s="25"/>
      <c r="DW303" s="25"/>
      <c r="DX303" s="25"/>
      <c r="DY303" s="25"/>
      <c r="DZ303" s="25"/>
      <c r="EA303" s="25"/>
      <c r="EB303" s="25"/>
      <c r="EC303" s="25"/>
      <c r="ED303" s="25"/>
      <c r="EE303" s="25"/>
      <c r="EF303" s="25"/>
      <c r="EG303" s="25"/>
      <c r="EH303" s="25"/>
      <c r="EI303" s="25"/>
      <c r="EJ303" s="25"/>
      <c r="EK303" s="25"/>
      <c r="EL303" s="25"/>
      <c r="EM303" s="25"/>
      <c r="EN303" s="25"/>
      <c r="EO303" s="25"/>
      <c r="EP303" s="25"/>
      <c r="EQ303" s="25"/>
      <c r="ER303" s="25"/>
      <c r="ES303" s="25"/>
      <c r="ET303" s="25"/>
      <c r="EU303" s="25"/>
      <c r="EV303" s="25"/>
      <c r="EW303" s="25"/>
      <c r="EX303" s="25"/>
      <c r="EY303" s="25"/>
      <c r="EZ303" s="25"/>
      <c r="FA303" s="25"/>
      <c r="FB303" s="25"/>
      <c r="FC303" s="25"/>
      <c r="FD303" s="25"/>
      <c r="FE303" s="25"/>
      <c r="FF303" s="25"/>
      <c r="FG303" s="25"/>
      <c r="FH303" s="25"/>
      <c r="FI303" s="25"/>
      <c r="FJ303" s="25"/>
      <c r="FK303" s="25"/>
      <c r="FL303" s="25"/>
      <c r="FM303" s="25"/>
      <c r="FN303" s="25"/>
      <c r="FO303" s="25"/>
      <c r="FP303" s="25"/>
      <c r="FQ303" s="25"/>
      <c r="FR303" s="25"/>
      <c r="FS303" s="25"/>
      <c r="FT303" s="25"/>
      <c r="FU303" s="25"/>
      <c r="FV303" s="25"/>
      <c r="FW303" s="25"/>
      <c r="FX303" s="25"/>
      <c r="FY303" s="25"/>
      <c r="FZ303" s="25"/>
      <c r="GA303" s="25"/>
      <c r="GB303" s="25"/>
      <c r="GC303" s="25"/>
      <c r="GD303" s="25"/>
      <c r="GE303" s="25"/>
      <c r="GF303" s="25"/>
      <c r="GG303" s="25"/>
      <c r="GH303" s="25"/>
      <c r="GI303" s="25"/>
      <c r="GJ303" s="25"/>
      <c r="GK303" s="25"/>
      <c r="GL303" s="25"/>
      <c r="GM303" s="25"/>
      <c r="GN303" s="25"/>
      <c r="GO303" s="25"/>
      <c r="GP303" s="25"/>
      <c r="GQ303" s="25"/>
      <c r="GR303" s="25"/>
      <c r="GS303" s="25"/>
      <c r="GT303" s="25"/>
      <c r="GU303" s="25"/>
      <c r="GV303" s="25"/>
      <c r="GW303" s="25"/>
      <c r="GX303" s="25"/>
      <c r="GY303" s="25"/>
      <c r="GZ303" s="25"/>
      <c r="HA303" s="25"/>
      <c r="HB303" s="25"/>
      <c r="HC303" s="25"/>
      <c r="HD303" s="25"/>
      <c r="HE303" s="25"/>
      <c r="HF303" s="25"/>
      <c r="HG303" s="25"/>
      <c r="HH303" s="25"/>
      <c r="HI303" s="25"/>
      <c r="HJ303" s="25"/>
      <c r="HK303" s="25"/>
      <c r="HL303" s="25"/>
      <c r="HM303" s="25"/>
      <c r="HN303" s="25"/>
      <c r="HO303" s="25"/>
      <c r="HP303" s="25"/>
      <c r="HQ303" s="25"/>
      <c r="HR303" s="25"/>
      <c r="HS303" s="25"/>
      <c r="HT303" s="25"/>
      <c r="HU303" s="25"/>
      <c r="HV303" s="25"/>
      <c r="HW303" s="25"/>
      <c r="HX303" s="25"/>
      <c r="HY303" s="25"/>
      <c r="HZ303" s="25"/>
      <c r="IA303" s="25"/>
      <c r="IB303" s="25"/>
      <c r="IC303" s="25"/>
    </row>
    <row r="304" spans="1:237" s="15" customFormat="1">
      <c r="A304" s="25"/>
      <c r="B304" s="90"/>
      <c r="C304" s="92">
        <v>2022</v>
      </c>
      <c r="D304" s="29" t="s">
        <v>14</v>
      </c>
      <c r="E304" s="29"/>
      <c r="F304" s="29" t="s">
        <v>14</v>
      </c>
      <c r="G304" s="29"/>
      <c r="H304" s="29" t="s">
        <v>14</v>
      </c>
      <c r="I304" s="29"/>
      <c r="J304" s="29" t="s">
        <v>14</v>
      </c>
      <c r="K304" s="29"/>
      <c r="L304" s="29" t="s">
        <v>14</v>
      </c>
      <c r="M304" s="29"/>
      <c r="N304" s="29">
        <v>51</v>
      </c>
      <c r="O304" s="29"/>
      <c r="P304" s="29" t="s">
        <v>14</v>
      </c>
      <c r="Q304" s="29"/>
      <c r="R304" s="29" t="s">
        <v>14</v>
      </c>
      <c r="S304" s="29"/>
      <c r="T304" s="29" t="s">
        <v>14</v>
      </c>
      <c r="U304" s="29"/>
      <c r="V304" s="29" t="s">
        <v>14</v>
      </c>
      <c r="W304" s="29"/>
      <c r="X304" s="29" t="s">
        <v>14</v>
      </c>
      <c r="Y304" s="29"/>
      <c r="Z304" s="29" t="s">
        <v>14</v>
      </c>
      <c r="AA304" s="29"/>
      <c r="AB304" s="29" t="s">
        <v>14</v>
      </c>
      <c r="AC304" s="29"/>
      <c r="AD304" s="29" t="s">
        <v>14</v>
      </c>
      <c r="AE304" s="29"/>
      <c r="AF304" s="29" t="s">
        <v>14</v>
      </c>
      <c r="AG304" s="29"/>
      <c r="AH304" s="29" t="s">
        <v>14</v>
      </c>
      <c r="AI304" s="29"/>
      <c r="AJ304" s="29" t="s">
        <v>14</v>
      </c>
      <c r="AK304" s="29"/>
      <c r="AL304" s="29" t="s">
        <v>14</v>
      </c>
      <c r="AM304" s="29"/>
      <c r="AN304" s="29" t="s">
        <v>14</v>
      </c>
      <c r="AO304" s="29"/>
      <c r="AP304" s="29" t="s">
        <v>14</v>
      </c>
      <c r="AQ304" s="29"/>
      <c r="AR304" s="29" t="s">
        <v>14</v>
      </c>
      <c r="AS304" s="29"/>
      <c r="AT304" s="29" t="s">
        <v>14</v>
      </c>
      <c r="AU304" s="29"/>
      <c r="AV304" s="29" t="s">
        <v>14</v>
      </c>
      <c r="AW304" s="29"/>
      <c r="AX304" s="29" t="s">
        <v>14</v>
      </c>
      <c r="AY304" s="29"/>
      <c r="AZ304" s="29" t="s">
        <v>15</v>
      </c>
      <c r="BA304" s="29"/>
      <c r="BB304" s="29">
        <v>6</v>
      </c>
      <c r="BC304" s="29"/>
      <c r="BD304" s="29" t="s">
        <v>14</v>
      </c>
      <c r="BE304" s="67"/>
      <c r="BF304" s="16"/>
      <c r="BG304" s="16"/>
      <c r="BH304" s="25"/>
      <c r="BI304" s="25"/>
      <c r="BJ304" s="25"/>
      <c r="BK304" s="25"/>
      <c r="BL304" s="25"/>
      <c r="BM304" s="25"/>
      <c r="BN304" s="25"/>
      <c r="BO304" s="25"/>
      <c r="BP304" s="25"/>
      <c r="BQ304" s="25"/>
      <c r="BR304" s="25"/>
      <c r="BS304" s="25"/>
      <c r="BT304" s="25"/>
      <c r="BU304" s="25"/>
      <c r="BV304" s="25"/>
      <c r="BW304" s="25"/>
      <c r="BX304" s="25"/>
      <c r="BY304" s="25"/>
      <c r="BZ304" s="25"/>
      <c r="CA304" s="25"/>
      <c r="CB304" s="25"/>
      <c r="CC304" s="25"/>
      <c r="CD304" s="25"/>
      <c r="CE304" s="25"/>
      <c r="CF304" s="25"/>
      <c r="CG304" s="25"/>
      <c r="CH304" s="25"/>
      <c r="CI304" s="25"/>
      <c r="CJ304" s="25"/>
      <c r="CK304" s="25"/>
      <c r="CL304" s="25"/>
      <c r="CM304" s="25"/>
      <c r="CN304" s="25"/>
      <c r="CO304" s="25"/>
      <c r="CP304" s="25"/>
      <c r="CQ304" s="25"/>
      <c r="CR304" s="25"/>
      <c r="CS304" s="25"/>
      <c r="CT304" s="25"/>
      <c r="CU304" s="25"/>
      <c r="CV304" s="25"/>
      <c r="CW304" s="25"/>
      <c r="CX304" s="25"/>
      <c r="CY304" s="25"/>
      <c r="CZ304" s="25"/>
      <c r="DA304" s="25"/>
      <c r="DB304" s="25"/>
      <c r="DC304" s="25"/>
      <c r="DD304" s="25"/>
      <c r="DE304" s="25"/>
      <c r="DF304" s="25"/>
      <c r="DG304" s="25"/>
      <c r="DH304" s="25"/>
      <c r="DI304" s="25"/>
      <c r="DJ304" s="25"/>
      <c r="DK304" s="25"/>
      <c r="DL304" s="25"/>
      <c r="DM304" s="25"/>
      <c r="DN304" s="25"/>
      <c r="DO304" s="25"/>
      <c r="DP304" s="25"/>
      <c r="DQ304" s="25"/>
      <c r="DR304" s="25"/>
      <c r="DS304" s="25"/>
      <c r="DT304" s="25"/>
      <c r="DU304" s="25"/>
      <c r="DV304" s="25"/>
      <c r="DW304" s="25"/>
      <c r="DX304" s="25"/>
      <c r="DY304" s="25"/>
      <c r="DZ304" s="25"/>
      <c r="EA304" s="25"/>
      <c r="EB304" s="25"/>
      <c r="EC304" s="25"/>
      <c r="ED304" s="25"/>
      <c r="EE304" s="25"/>
      <c r="EF304" s="25"/>
      <c r="EG304" s="25"/>
      <c r="EH304" s="25"/>
      <c r="EI304" s="25"/>
      <c r="EJ304" s="25"/>
      <c r="EK304" s="25"/>
      <c r="EL304" s="25"/>
      <c r="EM304" s="25"/>
      <c r="EN304" s="25"/>
      <c r="EO304" s="25"/>
      <c r="EP304" s="25"/>
      <c r="EQ304" s="25"/>
      <c r="ER304" s="25"/>
      <c r="ES304" s="25"/>
      <c r="ET304" s="25"/>
      <c r="EU304" s="25"/>
      <c r="EV304" s="25"/>
      <c r="EW304" s="25"/>
      <c r="EX304" s="25"/>
      <c r="EY304" s="25"/>
      <c r="EZ304" s="25"/>
      <c r="FA304" s="25"/>
      <c r="FB304" s="25"/>
      <c r="FC304" s="25"/>
      <c r="FD304" s="25"/>
      <c r="FE304" s="25"/>
      <c r="FF304" s="25"/>
      <c r="FG304" s="25"/>
      <c r="FH304" s="25"/>
      <c r="FI304" s="25"/>
      <c r="FJ304" s="25"/>
      <c r="FK304" s="25"/>
      <c r="FL304" s="25"/>
      <c r="FM304" s="25"/>
      <c r="FN304" s="25"/>
      <c r="FO304" s="25"/>
      <c r="FP304" s="25"/>
      <c r="FQ304" s="25"/>
      <c r="FR304" s="25"/>
      <c r="FS304" s="25"/>
      <c r="FT304" s="25"/>
      <c r="FU304" s="25"/>
      <c r="FV304" s="25"/>
      <c r="FW304" s="25"/>
      <c r="FX304" s="25"/>
      <c r="FY304" s="25"/>
      <c r="FZ304" s="25"/>
      <c r="GA304" s="25"/>
      <c r="GB304" s="25"/>
      <c r="GC304" s="25"/>
      <c r="GD304" s="25"/>
      <c r="GE304" s="25"/>
      <c r="GF304" s="25"/>
      <c r="GG304" s="25"/>
      <c r="GH304" s="25"/>
      <c r="GI304" s="25"/>
      <c r="GJ304" s="25"/>
      <c r="GK304" s="25"/>
      <c r="GL304" s="25"/>
      <c r="GM304" s="25"/>
      <c r="GN304" s="25"/>
      <c r="GO304" s="25"/>
      <c r="GP304" s="25"/>
      <c r="GQ304" s="25"/>
      <c r="GR304" s="25"/>
      <c r="GS304" s="25"/>
      <c r="GT304" s="25"/>
      <c r="GU304" s="25"/>
      <c r="GV304" s="25"/>
      <c r="GW304" s="25"/>
      <c r="GX304" s="25"/>
      <c r="GY304" s="25"/>
      <c r="GZ304" s="25"/>
      <c r="HA304" s="25"/>
      <c r="HB304" s="25"/>
      <c r="HC304" s="25"/>
      <c r="HD304" s="25"/>
      <c r="HE304" s="25"/>
      <c r="HF304" s="25"/>
      <c r="HG304" s="25"/>
      <c r="HH304" s="25"/>
      <c r="HI304" s="25"/>
      <c r="HJ304" s="25"/>
      <c r="HK304" s="25"/>
      <c r="HL304" s="25"/>
      <c r="HM304" s="25"/>
      <c r="HN304" s="25"/>
      <c r="HO304" s="25"/>
      <c r="HP304" s="25"/>
      <c r="HQ304" s="25"/>
      <c r="HR304" s="25"/>
      <c r="HS304" s="25"/>
      <c r="HT304" s="25"/>
      <c r="HU304" s="25"/>
      <c r="HV304" s="25"/>
      <c r="HW304" s="25"/>
      <c r="HX304" s="25"/>
      <c r="HY304" s="25"/>
      <c r="HZ304" s="25"/>
      <c r="IA304" s="25"/>
      <c r="IB304" s="25"/>
      <c r="IC304" s="25"/>
    </row>
    <row r="305" spans="1:237" s="3" customFormat="1">
      <c r="A305" s="25"/>
      <c r="B305" s="90" t="s">
        <v>84</v>
      </c>
      <c r="C305" s="91">
        <v>2018</v>
      </c>
      <c r="D305" s="29" t="s">
        <v>14</v>
      </c>
      <c r="E305" s="29"/>
      <c r="F305" s="29" t="s">
        <v>14</v>
      </c>
      <c r="G305" s="29"/>
      <c r="H305" s="29" t="s">
        <v>14</v>
      </c>
      <c r="I305" s="29"/>
      <c r="J305" s="29" t="s">
        <v>14</v>
      </c>
      <c r="K305" s="29"/>
      <c r="L305" s="29">
        <v>23</v>
      </c>
      <c r="M305" s="29"/>
      <c r="N305" s="29" t="s">
        <v>14</v>
      </c>
      <c r="O305" s="29"/>
      <c r="P305" s="29" t="s">
        <v>14</v>
      </c>
      <c r="Q305" s="29"/>
      <c r="R305" s="29" t="s">
        <v>14</v>
      </c>
      <c r="S305" s="29"/>
      <c r="T305" s="29" t="s">
        <v>14</v>
      </c>
      <c r="U305" s="29"/>
      <c r="V305" s="29" t="s">
        <v>14</v>
      </c>
      <c r="W305" s="29"/>
      <c r="X305" s="29" t="s">
        <v>14</v>
      </c>
      <c r="Y305" s="29"/>
      <c r="Z305" s="29">
        <v>527</v>
      </c>
      <c r="AA305" s="29"/>
      <c r="AB305" s="29" t="s">
        <v>14</v>
      </c>
      <c r="AC305" s="29"/>
      <c r="AD305" s="29" t="s">
        <v>14</v>
      </c>
      <c r="AE305" s="29"/>
      <c r="AF305" s="29" t="s">
        <v>14</v>
      </c>
      <c r="AG305" s="29"/>
      <c r="AH305" s="29" t="s">
        <v>14</v>
      </c>
      <c r="AI305" s="29"/>
      <c r="AJ305" s="29" t="s">
        <v>14</v>
      </c>
      <c r="AK305" s="29"/>
      <c r="AL305" s="29" t="s">
        <v>14</v>
      </c>
      <c r="AM305" s="29"/>
      <c r="AN305" s="29" t="s">
        <v>14</v>
      </c>
      <c r="AO305" s="29"/>
      <c r="AP305" s="29" t="s">
        <v>14</v>
      </c>
      <c r="AQ305" s="29"/>
      <c r="AR305" s="29" t="s">
        <v>14</v>
      </c>
      <c r="AS305" s="29"/>
      <c r="AT305" s="29" t="s">
        <v>14</v>
      </c>
      <c r="AU305" s="29"/>
      <c r="AV305" s="29">
        <v>29</v>
      </c>
      <c r="AW305" s="29"/>
      <c r="AX305" s="29">
        <v>45</v>
      </c>
      <c r="AY305" s="29"/>
      <c r="AZ305" s="29" t="s">
        <v>14</v>
      </c>
      <c r="BA305" s="29"/>
      <c r="BB305" s="29" t="s">
        <v>14</v>
      </c>
      <c r="BC305" s="29"/>
      <c r="BD305" s="29" t="s">
        <v>14</v>
      </c>
      <c r="BE305" s="67"/>
      <c r="BF305" s="16"/>
      <c r="BG305" s="16"/>
      <c r="BH305" s="25"/>
      <c r="BI305" s="25"/>
      <c r="BJ305" s="25"/>
      <c r="BK305" s="25"/>
      <c r="BL305" s="25"/>
      <c r="BM305" s="25"/>
      <c r="BN305" s="25"/>
      <c r="BO305" s="25"/>
      <c r="BP305" s="25"/>
      <c r="BQ305" s="25"/>
      <c r="BR305" s="25"/>
      <c r="BS305" s="25"/>
      <c r="BT305" s="25"/>
      <c r="BU305" s="25"/>
      <c r="BV305" s="25"/>
      <c r="BW305" s="25"/>
      <c r="BX305" s="25"/>
      <c r="BY305" s="25"/>
      <c r="BZ305" s="25"/>
      <c r="CA305" s="25"/>
      <c r="CB305" s="25"/>
      <c r="CC305" s="25"/>
      <c r="CD305" s="25"/>
      <c r="CE305" s="25"/>
      <c r="CF305" s="25"/>
      <c r="CG305" s="25"/>
      <c r="CH305" s="25"/>
      <c r="CI305" s="25"/>
      <c r="CJ305" s="25"/>
      <c r="CK305" s="25"/>
      <c r="CL305" s="25"/>
      <c r="CM305" s="25"/>
      <c r="CN305" s="25"/>
      <c r="CO305" s="25"/>
      <c r="CP305" s="25"/>
      <c r="CQ305" s="25"/>
      <c r="CR305" s="25"/>
      <c r="CS305" s="25"/>
      <c r="CT305" s="25"/>
      <c r="CU305" s="25"/>
      <c r="CV305" s="25"/>
      <c r="CW305" s="25"/>
      <c r="CX305" s="25"/>
      <c r="CY305" s="25"/>
      <c r="CZ305" s="25"/>
      <c r="DA305" s="25"/>
      <c r="DB305" s="25"/>
      <c r="DC305" s="25"/>
      <c r="DD305" s="25"/>
      <c r="DE305" s="25"/>
      <c r="DF305" s="25"/>
      <c r="DG305" s="25"/>
      <c r="DH305" s="25"/>
      <c r="DI305" s="25"/>
      <c r="DJ305" s="25"/>
      <c r="DK305" s="25"/>
      <c r="DL305" s="25"/>
      <c r="DM305" s="25"/>
      <c r="DN305" s="25"/>
      <c r="DO305" s="25"/>
      <c r="DP305" s="25"/>
      <c r="DQ305" s="25"/>
      <c r="DR305" s="25"/>
      <c r="DS305" s="25"/>
      <c r="DT305" s="25"/>
      <c r="DU305" s="25"/>
      <c r="DV305" s="25"/>
      <c r="DW305" s="25"/>
      <c r="DX305" s="25"/>
      <c r="DY305" s="25"/>
      <c r="DZ305" s="25"/>
      <c r="EA305" s="25"/>
      <c r="EB305" s="25"/>
      <c r="EC305" s="25"/>
      <c r="ED305" s="25"/>
      <c r="EE305" s="25"/>
      <c r="EF305" s="25"/>
      <c r="EG305" s="25"/>
      <c r="EH305" s="25"/>
      <c r="EI305" s="25"/>
      <c r="EJ305" s="25"/>
      <c r="EK305" s="25"/>
      <c r="EL305" s="25"/>
      <c r="EM305" s="25"/>
      <c r="EN305" s="25"/>
      <c r="EO305" s="25"/>
      <c r="EP305" s="25"/>
      <c r="EQ305" s="25"/>
      <c r="ER305" s="25"/>
      <c r="ES305" s="25"/>
      <c r="ET305" s="25"/>
      <c r="EU305" s="25"/>
      <c r="EV305" s="25"/>
      <c r="EW305" s="25"/>
      <c r="EX305" s="25"/>
      <c r="EY305" s="25"/>
      <c r="EZ305" s="25"/>
      <c r="FA305" s="25"/>
      <c r="FB305" s="25"/>
      <c r="FC305" s="25"/>
      <c r="FD305" s="25"/>
      <c r="FE305" s="25"/>
      <c r="FF305" s="25"/>
      <c r="FG305" s="25"/>
      <c r="FH305" s="25"/>
      <c r="FI305" s="25"/>
      <c r="FJ305" s="25"/>
      <c r="FK305" s="25"/>
      <c r="FL305" s="25"/>
      <c r="FM305" s="25"/>
      <c r="FN305" s="25"/>
      <c r="FO305" s="25"/>
      <c r="FP305" s="25"/>
      <c r="FQ305" s="25"/>
      <c r="FR305" s="25"/>
      <c r="FS305" s="25"/>
      <c r="FT305" s="25"/>
      <c r="FU305" s="25"/>
      <c r="FV305" s="25"/>
      <c r="FW305" s="25"/>
      <c r="FX305" s="25"/>
      <c r="FY305" s="25"/>
      <c r="FZ305" s="25"/>
      <c r="GA305" s="25"/>
      <c r="GB305" s="25"/>
      <c r="GC305" s="25"/>
      <c r="GD305" s="25"/>
      <c r="GE305" s="25"/>
      <c r="GF305" s="25"/>
      <c r="GG305" s="25"/>
      <c r="GH305" s="25"/>
      <c r="GI305" s="25"/>
      <c r="GJ305" s="25"/>
      <c r="GK305" s="25"/>
      <c r="GL305" s="25"/>
      <c r="GM305" s="25"/>
      <c r="GN305" s="25"/>
      <c r="GO305" s="25"/>
      <c r="GP305" s="25"/>
      <c r="GQ305" s="25"/>
      <c r="GR305" s="25"/>
      <c r="GS305" s="25"/>
      <c r="GT305" s="25"/>
      <c r="GU305" s="25"/>
      <c r="GV305" s="25"/>
      <c r="GW305" s="25"/>
      <c r="GX305" s="25"/>
      <c r="GY305" s="25"/>
      <c r="GZ305" s="25"/>
      <c r="HA305" s="25"/>
      <c r="HB305" s="25"/>
      <c r="HC305" s="25"/>
      <c r="HD305" s="25"/>
      <c r="HE305" s="25"/>
      <c r="HF305" s="25"/>
      <c r="HG305" s="25"/>
      <c r="HH305" s="25"/>
      <c r="HI305" s="25"/>
      <c r="HJ305" s="25"/>
      <c r="HK305" s="25"/>
      <c r="HL305" s="25"/>
      <c r="HM305" s="25"/>
      <c r="HN305" s="25"/>
      <c r="HO305" s="25"/>
      <c r="HP305" s="25"/>
      <c r="HQ305" s="25"/>
      <c r="HR305" s="25"/>
      <c r="HS305" s="25"/>
      <c r="HT305" s="25"/>
      <c r="HU305" s="25"/>
      <c r="HV305" s="25"/>
      <c r="HW305" s="25"/>
      <c r="HX305" s="25"/>
      <c r="HY305" s="25"/>
      <c r="HZ305" s="25"/>
      <c r="IA305" s="25"/>
      <c r="IB305" s="25"/>
      <c r="IC305" s="25"/>
    </row>
    <row r="306" spans="1:237" s="3" customFormat="1">
      <c r="A306" s="25"/>
      <c r="B306" s="90"/>
      <c r="C306" s="91">
        <v>2019</v>
      </c>
      <c r="D306" s="29" t="s">
        <v>14</v>
      </c>
      <c r="E306" s="29"/>
      <c r="F306" s="29" t="s">
        <v>14</v>
      </c>
      <c r="G306" s="29"/>
      <c r="H306" s="29" t="s">
        <v>14</v>
      </c>
      <c r="I306" s="29"/>
      <c r="J306" s="29" t="s">
        <v>14</v>
      </c>
      <c r="K306" s="29"/>
      <c r="L306" s="29" t="s">
        <v>14</v>
      </c>
      <c r="M306" s="29"/>
      <c r="N306" s="29" t="s">
        <v>15</v>
      </c>
      <c r="O306" s="29"/>
      <c r="P306" s="29" t="s">
        <v>14</v>
      </c>
      <c r="Q306" s="29"/>
      <c r="R306" s="29" t="s">
        <v>14</v>
      </c>
      <c r="S306" s="29"/>
      <c r="T306" s="29" t="s">
        <v>14</v>
      </c>
      <c r="U306" s="29"/>
      <c r="V306" s="29" t="s">
        <v>14</v>
      </c>
      <c r="W306" s="29"/>
      <c r="X306" s="29" t="s">
        <v>14</v>
      </c>
      <c r="Y306" s="29"/>
      <c r="Z306" s="29" t="s">
        <v>15</v>
      </c>
      <c r="AA306" s="29"/>
      <c r="AB306" s="29" t="s">
        <v>14</v>
      </c>
      <c r="AC306" s="29"/>
      <c r="AD306" s="29">
        <v>640</v>
      </c>
      <c r="AE306" s="29"/>
      <c r="AF306" s="29" t="s">
        <v>14</v>
      </c>
      <c r="AG306" s="29"/>
      <c r="AH306" s="29" t="s">
        <v>14</v>
      </c>
      <c r="AI306" s="29"/>
      <c r="AJ306" s="29" t="s">
        <v>14</v>
      </c>
      <c r="AK306" s="29"/>
      <c r="AL306" s="29">
        <v>1050</v>
      </c>
      <c r="AM306" s="29"/>
      <c r="AN306" s="29" t="s">
        <v>14</v>
      </c>
      <c r="AO306" s="29"/>
      <c r="AP306" s="29" t="s">
        <v>14</v>
      </c>
      <c r="AQ306" s="29"/>
      <c r="AR306" s="29" t="s">
        <v>14</v>
      </c>
      <c r="AS306" s="29"/>
      <c r="AT306" s="29">
        <v>6315</v>
      </c>
      <c r="AU306" s="29"/>
      <c r="AV306" s="29" t="s">
        <v>15</v>
      </c>
      <c r="AW306" s="29"/>
      <c r="AX306" s="29">
        <v>6</v>
      </c>
      <c r="AY306" s="29"/>
      <c r="AZ306" s="29" t="s">
        <v>14</v>
      </c>
      <c r="BA306" s="29"/>
      <c r="BB306" s="29">
        <v>1</v>
      </c>
      <c r="BC306" s="29"/>
      <c r="BD306" s="29" t="s">
        <v>15</v>
      </c>
      <c r="BE306" s="67"/>
      <c r="BF306" s="16"/>
      <c r="BG306" s="16"/>
      <c r="BH306" s="25"/>
      <c r="BI306" s="25"/>
      <c r="BJ306" s="25"/>
      <c r="BK306" s="25"/>
      <c r="BL306" s="25"/>
      <c r="BM306" s="25"/>
      <c r="BN306" s="25"/>
      <c r="BO306" s="25"/>
      <c r="BP306" s="25"/>
      <c r="BQ306" s="25"/>
      <c r="BR306" s="25"/>
      <c r="BS306" s="25"/>
      <c r="BT306" s="25"/>
      <c r="BU306" s="25"/>
      <c r="BV306" s="25"/>
      <c r="BW306" s="25"/>
      <c r="BX306" s="25"/>
      <c r="BY306" s="25"/>
      <c r="BZ306" s="25"/>
      <c r="CA306" s="25"/>
      <c r="CB306" s="25"/>
      <c r="CC306" s="25"/>
      <c r="CD306" s="25"/>
      <c r="CE306" s="25"/>
      <c r="CF306" s="25"/>
      <c r="CG306" s="25"/>
      <c r="CH306" s="25"/>
      <c r="CI306" s="25"/>
      <c r="CJ306" s="25"/>
      <c r="CK306" s="25"/>
      <c r="CL306" s="25"/>
      <c r="CM306" s="25"/>
      <c r="CN306" s="25"/>
      <c r="CO306" s="25"/>
      <c r="CP306" s="25"/>
      <c r="CQ306" s="25"/>
      <c r="CR306" s="25"/>
      <c r="CS306" s="25"/>
      <c r="CT306" s="25"/>
      <c r="CU306" s="25"/>
      <c r="CV306" s="25"/>
      <c r="CW306" s="25"/>
      <c r="CX306" s="25"/>
      <c r="CY306" s="25"/>
      <c r="CZ306" s="25"/>
      <c r="DA306" s="25"/>
      <c r="DB306" s="25"/>
      <c r="DC306" s="25"/>
      <c r="DD306" s="25"/>
      <c r="DE306" s="25"/>
      <c r="DF306" s="25"/>
      <c r="DG306" s="25"/>
      <c r="DH306" s="25"/>
      <c r="DI306" s="25"/>
      <c r="DJ306" s="25"/>
      <c r="DK306" s="25"/>
      <c r="DL306" s="25"/>
      <c r="DM306" s="25"/>
      <c r="DN306" s="25"/>
      <c r="DO306" s="25"/>
      <c r="DP306" s="25"/>
      <c r="DQ306" s="25"/>
      <c r="DR306" s="25"/>
      <c r="DS306" s="25"/>
      <c r="DT306" s="25"/>
      <c r="DU306" s="25"/>
      <c r="DV306" s="25"/>
      <c r="DW306" s="25"/>
      <c r="DX306" s="25"/>
      <c r="DY306" s="25"/>
      <c r="DZ306" s="25"/>
      <c r="EA306" s="25"/>
      <c r="EB306" s="25"/>
      <c r="EC306" s="25"/>
      <c r="ED306" s="25"/>
      <c r="EE306" s="25"/>
      <c r="EF306" s="25"/>
      <c r="EG306" s="25"/>
      <c r="EH306" s="25"/>
      <c r="EI306" s="25"/>
      <c r="EJ306" s="25"/>
      <c r="EK306" s="25"/>
      <c r="EL306" s="25"/>
      <c r="EM306" s="25"/>
      <c r="EN306" s="25"/>
      <c r="EO306" s="25"/>
      <c r="EP306" s="25"/>
      <c r="EQ306" s="25"/>
      <c r="ER306" s="25"/>
      <c r="ES306" s="25"/>
      <c r="ET306" s="25"/>
      <c r="EU306" s="25"/>
      <c r="EV306" s="25"/>
      <c r="EW306" s="25"/>
      <c r="EX306" s="25"/>
      <c r="EY306" s="25"/>
      <c r="EZ306" s="25"/>
      <c r="FA306" s="25"/>
      <c r="FB306" s="25"/>
      <c r="FC306" s="25"/>
      <c r="FD306" s="25"/>
      <c r="FE306" s="25"/>
      <c r="FF306" s="25"/>
      <c r="FG306" s="25"/>
      <c r="FH306" s="25"/>
      <c r="FI306" s="25"/>
      <c r="FJ306" s="25"/>
      <c r="FK306" s="25"/>
      <c r="FL306" s="25"/>
      <c r="FM306" s="25"/>
      <c r="FN306" s="25"/>
      <c r="FO306" s="25"/>
      <c r="FP306" s="25"/>
      <c r="FQ306" s="25"/>
      <c r="FR306" s="25"/>
      <c r="FS306" s="25"/>
      <c r="FT306" s="25"/>
      <c r="FU306" s="25"/>
      <c r="FV306" s="25"/>
      <c r="FW306" s="25"/>
      <c r="FX306" s="25"/>
      <c r="FY306" s="25"/>
      <c r="FZ306" s="25"/>
      <c r="GA306" s="25"/>
      <c r="GB306" s="25"/>
      <c r="GC306" s="25"/>
      <c r="GD306" s="25"/>
      <c r="GE306" s="25"/>
      <c r="GF306" s="25"/>
      <c r="GG306" s="25"/>
      <c r="GH306" s="25"/>
      <c r="GI306" s="25"/>
      <c r="GJ306" s="25"/>
      <c r="GK306" s="25"/>
      <c r="GL306" s="25"/>
      <c r="GM306" s="25"/>
      <c r="GN306" s="25"/>
      <c r="GO306" s="25"/>
      <c r="GP306" s="25"/>
      <c r="GQ306" s="25"/>
      <c r="GR306" s="25"/>
      <c r="GS306" s="25"/>
      <c r="GT306" s="25"/>
      <c r="GU306" s="25"/>
      <c r="GV306" s="25"/>
      <c r="GW306" s="25"/>
      <c r="GX306" s="25"/>
      <c r="GY306" s="25"/>
      <c r="GZ306" s="25"/>
      <c r="HA306" s="25"/>
      <c r="HB306" s="25"/>
      <c r="HC306" s="25"/>
      <c r="HD306" s="25"/>
      <c r="HE306" s="25"/>
      <c r="HF306" s="25"/>
      <c r="HG306" s="25"/>
      <c r="HH306" s="25"/>
      <c r="HI306" s="25"/>
      <c r="HJ306" s="25"/>
      <c r="HK306" s="25"/>
      <c r="HL306" s="25"/>
      <c r="HM306" s="25"/>
      <c r="HN306" s="25"/>
      <c r="HO306" s="25"/>
      <c r="HP306" s="25"/>
      <c r="HQ306" s="25"/>
      <c r="HR306" s="25"/>
      <c r="HS306" s="25"/>
      <c r="HT306" s="25"/>
      <c r="HU306" s="25"/>
      <c r="HV306" s="25"/>
      <c r="HW306" s="25"/>
      <c r="HX306" s="25"/>
      <c r="HY306" s="25"/>
      <c r="HZ306" s="25"/>
      <c r="IA306" s="25"/>
      <c r="IB306" s="25"/>
      <c r="IC306" s="25"/>
    </row>
    <row r="307" spans="1:237" s="3" customFormat="1">
      <c r="A307" s="25"/>
      <c r="B307" s="90"/>
      <c r="C307" s="91">
        <v>2020</v>
      </c>
      <c r="D307" s="29" t="s">
        <v>14</v>
      </c>
      <c r="E307" s="29"/>
      <c r="F307" s="29" t="s">
        <v>14</v>
      </c>
      <c r="G307" s="29"/>
      <c r="H307" s="29" t="s">
        <v>14</v>
      </c>
      <c r="I307" s="29"/>
      <c r="J307" s="29" t="s">
        <v>14</v>
      </c>
      <c r="K307" s="29"/>
      <c r="L307" s="29" t="s">
        <v>15</v>
      </c>
      <c r="M307" s="29"/>
      <c r="N307" s="29" t="s">
        <v>14</v>
      </c>
      <c r="O307" s="29"/>
      <c r="P307" s="29" t="s">
        <v>14</v>
      </c>
      <c r="Q307" s="29"/>
      <c r="R307" s="29" t="s">
        <v>14</v>
      </c>
      <c r="S307" s="29"/>
      <c r="T307" s="29" t="s">
        <v>14</v>
      </c>
      <c r="U307" s="29"/>
      <c r="V307" s="29" t="s">
        <v>14</v>
      </c>
      <c r="W307" s="29"/>
      <c r="X307" s="29" t="s">
        <v>14</v>
      </c>
      <c r="Y307" s="29"/>
      <c r="Z307" s="29" t="s">
        <v>15</v>
      </c>
      <c r="AA307" s="29"/>
      <c r="AB307" s="29" t="s">
        <v>14</v>
      </c>
      <c r="AC307" s="29"/>
      <c r="AD307" s="29" t="s">
        <v>14</v>
      </c>
      <c r="AE307" s="29"/>
      <c r="AF307" s="29" t="s">
        <v>14</v>
      </c>
      <c r="AG307" s="29"/>
      <c r="AH307" s="29" t="s">
        <v>14</v>
      </c>
      <c r="AI307" s="29"/>
      <c r="AJ307" s="29" t="s">
        <v>14</v>
      </c>
      <c r="AK307" s="29"/>
      <c r="AL307" s="29" t="s">
        <v>14</v>
      </c>
      <c r="AM307" s="29"/>
      <c r="AN307" s="29" t="s">
        <v>14</v>
      </c>
      <c r="AO307" s="29"/>
      <c r="AP307" s="29" t="s">
        <v>14</v>
      </c>
      <c r="AQ307" s="29"/>
      <c r="AR307" s="29" t="s">
        <v>14</v>
      </c>
      <c r="AS307" s="29"/>
      <c r="AT307" s="29" t="s">
        <v>15</v>
      </c>
      <c r="AU307" s="29"/>
      <c r="AV307" s="29" t="s">
        <v>14</v>
      </c>
      <c r="AW307" s="29"/>
      <c r="AX307" s="29" t="s">
        <v>14</v>
      </c>
      <c r="AY307" s="29"/>
      <c r="AZ307" s="29" t="s">
        <v>14</v>
      </c>
      <c r="BA307" s="29"/>
      <c r="BB307" s="29" t="s">
        <v>14</v>
      </c>
      <c r="BC307" s="29"/>
      <c r="BD307" s="29" t="s">
        <v>14</v>
      </c>
      <c r="BE307" s="67"/>
      <c r="BF307" s="16"/>
      <c r="BG307" s="16"/>
      <c r="BH307" s="25"/>
      <c r="BI307" s="25"/>
      <c r="BJ307" s="25"/>
      <c r="BK307" s="25"/>
      <c r="BL307" s="25"/>
      <c r="BM307" s="25"/>
      <c r="BN307" s="25"/>
      <c r="BO307" s="25"/>
      <c r="BP307" s="25"/>
      <c r="BQ307" s="25"/>
      <c r="BR307" s="25"/>
      <c r="BS307" s="25"/>
      <c r="BT307" s="25"/>
      <c r="BU307" s="25"/>
      <c r="BV307" s="25"/>
      <c r="BW307" s="25"/>
      <c r="BX307" s="25"/>
      <c r="BY307" s="25"/>
      <c r="BZ307" s="25"/>
      <c r="CA307" s="25"/>
      <c r="CB307" s="25"/>
      <c r="CC307" s="25"/>
      <c r="CD307" s="25"/>
      <c r="CE307" s="25"/>
      <c r="CF307" s="25"/>
      <c r="CG307" s="25"/>
      <c r="CH307" s="25"/>
      <c r="CI307" s="25"/>
      <c r="CJ307" s="25"/>
      <c r="CK307" s="25"/>
      <c r="CL307" s="25"/>
      <c r="CM307" s="25"/>
      <c r="CN307" s="25"/>
      <c r="CO307" s="25"/>
      <c r="CP307" s="25"/>
      <c r="CQ307" s="25"/>
      <c r="CR307" s="25"/>
      <c r="CS307" s="25"/>
      <c r="CT307" s="25"/>
      <c r="CU307" s="25"/>
      <c r="CV307" s="25"/>
      <c r="CW307" s="25"/>
      <c r="CX307" s="25"/>
      <c r="CY307" s="25"/>
      <c r="CZ307" s="25"/>
      <c r="DA307" s="25"/>
      <c r="DB307" s="25"/>
      <c r="DC307" s="25"/>
      <c r="DD307" s="25"/>
      <c r="DE307" s="25"/>
      <c r="DF307" s="25"/>
      <c r="DG307" s="25"/>
      <c r="DH307" s="25"/>
      <c r="DI307" s="25"/>
      <c r="DJ307" s="25"/>
      <c r="DK307" s="25"/>
      <c r="DL307" s="25"/>
      <c r="DM307" s="25"/>
      <c r="DN307" s="25"/>
      <c r="DO307" s="25"/>
      <c r="DP307" s="25"/>
      <c r="DQ307" s="25"/>
      <c r="DR307" s="25"/>
      <c r="DS307" s="25"/>
      <c r="DT307" s="25"/>
      <c r="DU307" s="25"/>
      <c r="DV307" s="25"/>
      <c r="DW307" s="25"/>
      <c r="DX307" s="25"/>
      <c r="DY307" s="25"/>
      <c r="DZ307" s="25"/>
      <c r="EA307" s="25"/>
      <c r="EB307" s="25"/>
      <c r="EC307" s="25"/>
      <c r="ED307" s="25"/>
      <c r="EE307" s="25"/>
      <c r="EF307" s="25"/>
      <c r="EG307" s="25"/>
      <c r="EH307" s="25"/>
      <c r="EI307" s="25"/>
      <c r="EJ307" s="25"/>
      <c r="EK307" s="25"/>
      <c r="EL307" s="25"/>
      <c r="EM307" s="25"/>
      <c r="EN307" s="25"/>
      <c r="EO307" s="25"/>
      <c r="EP307" s="25"/>
      <c r="EQ307" s="25"/>
      <c r="ER307" s="25"/>
      <c r="ES307" s="25"/>
      <c r="ET307" s="25"/>
      <c r="EU307" s="25"/>
      <c r="EV307" s="25"/>
      <c r="EW307" s="25"/>
      <c r="EX307" s="25"/>
      <c r="EY307" s="25"/>
      <c r="EZ307" s="25"/>
      <c r="FA307" s="25"/>
      <c r="FB307" s="25"/>
      <c r="FC307" s="25"/>
      <c r="FD307" s="25"/>
      <c r="FE307" s="25"/>
      <c r="FF307" s="25"/>
      <c r="FG307" s="25"/>
      <c r="FH307" s="25"/>
      <c r="FI307" s="25"/>
      <c r="FJ307" s="25"/>
      <c r="FK307" s="25"/>
      <c r="FL307" s="25"/>
      <c r="FM307" s="25"/>
      <c r="FN307" s="25"/>
      <c r="FO307" s="25"/>
      <c r="FP307" s="25"/>
      <c r="FQ307" s="25"/>
      <c r="FR307" s="25"/>
      <c r="FS307" s="25"/>
      <c r="FT307" s="25"/>
      <c r="FU307" s="25"/>
      <c r="FV307" s="25"/>
      <c r="FW307" s="25"/>
      <c r="FX307" s="25"/>
      <c r="FY307" s="25"/>
      <c r="FZ307" s="25"/>
      <c r="GA307" s="25"/>
      <c r="GB307" s="25"/>
      <c r="GC307" s="25"/>
      <c r="GD307" s="25"/>
      <c r="GE307" s="25"/>
      <c r="GF307" s="25"/>
      <c r="GG307" s="25"/>
      <c r="GH307" s="25"/>
      <c r="GI307" s="25"/>
      <c r="GJ307" s="25"/>
      <c r="GK307" s="25"/>
      <c r="GL307" s="25"/>
      <c r="GM307" s="25"/>
      <c r="GN307" s="25"/>
      <c r="GO307" s="25"/>
      <c r="GP307" s="25"/>
      <c r="GQ307" s="25"/>
      <c r="GR307" s="25"/>
      <c r="GS307" s="25"/>
      <c r="GT307" s="25"/>
      <c r="GU307" s="25"/>
      <c r="GV307" s="25"/>
      <c r="GW307" s="25"/>
      <c r="GX307" s="25"/>
      <c r="GY307" s="25"/>
      <c r="GZ307" s="25"/>
      <c r="HA307" s="25"/>
      <c r="HB307" s="25"/>
      <c r="HC307" s="25"/>
      <c r="HD307" s="25"/>
      <c r="HE307" s="25"/>
      <c r="HF307" s="25"/>
      <c r="HG307" s="25"/>
      <c r="HH307" s="25"/>
      <c r="HI307" s="25"/>
      <c r="HJ307" s="25"/>
      <c r="HK307" s="25"/>
      <c r="HL307" s="25"/>
      <c r="HM307" s="25"/>
      <c r="HN307" s="25"/>
      <c r="HO307" s="25"/>
      <c r="HP307" s="25"/>
      <c r="HQ307" s="25"/>
      <c r="HR307" s="25"/>
      <c r="HS307" s="25"/>
      <c r="HT307" s="25"/>
      <c r="HU307" s="25"/>
      <c r="HV307" s="25"/>
      <c r="HW307" s="25"/>
      <c r="HX307" s="25"/>
      <c r="HY307" s="25"/>
      <c r="HZ307" s="25"/>
      <c r="IA307" s="25"/>
      <c r="IB307" s="25"/>
      <c r="IC307" s="25"/>
    </row>
    <row r="308" spans="1:237" s="5" customFormat="1">
      <c r="A308" s="16"/>
      <c r="B308" s="90"/>
      <c r="C308" s="91">
        <v>2021</v>
      </c>
      <c r="D308" s="29" t="s">
        <v>14</v>
      </c>
      <c r="E308" s="29"/>
      <c r="F308" s="29" t="s">
        <v>14</v>
      </c>
      <c r="G308" s="29"/>
      <c r="H308" s="29" t="s">
        <v>14</v>
      </c>
      <c r="I308" s="29"/>
      <c r="J308" s="29" t="s">
        <v>14</v>
      </c>
      <c r="K308" s="29"/>
      <c r="L308" s="29">
        <v>7</v>
      </c>
      <c r="M308" s="29"/>
      <c r="N308" s="29" t="s">
        <v>14</v>
      </c>
      <c r="O308" s="29"/>
      <c r="P308" s="29" t="s">
        <v>14</v>
      </c>
      <c r="Q308" s="29"/>
      <c r="R308" s="29" t="s">
        <v>14</v>
      </c>
      <c r="S308" s="29"/>
      <c r="T308" s="29" t="s">
        <v>14</v>
      </c>
      <c r="U308" s="29"/>
      <c r="V308" s="29" t="s">
        <v>14</v>
      </c>
      <c r="W308" s="29"/>
      <c r="X308" s="29" t="s">
        <v>14</v>
      </c>
      <c r="Y308" s="29"/>
      <c r="Z308" s="29">
        <v>1</v>
      </c>
      <c r="AA308" s="29"/>
      <c r="AB308" s="29" t="s">
        <v>14</v>
      </c>
      <c r="AC308" s="29"/>
      <c r="AD308" s="29" t="s">
        <v>14</v>
      </c>
      <c r="AE308" s="29"/>
      <c r="AF308" s="29" t="s">
        <v>14</v>
      </c>
      <c r="AG308" s="29"/>
      <c r="AH308" s="29" t="s">
        <v>14</v>
      </c>
      <c r="AI308" s="29"/>
      <c r="AJ308" s="29" t="s">
        <v>14</v>
      </c>
      <c r="AK308" s="29"/>
      <c r="AL308" s="29" t="s">
        <v>15</v>
      </c>
      <c r="AM308" s="29"/>
      <c r="AN308" s="29" t="s">
        <v>14</v>
      </c>
      <c r="AO308" s="29"/>
      <c r="AP308" s="29" t="s">
        <v>14</v>
      </c>
      <c r="AQ308" s="29"/>
      <c r="AR308" s="29" t="s">
        <v>14</v>
      </c>
      <c r="AS308" s="29"/>
      <c r="AT308" s="29" t="s">
        <v>14</v>
      </c>
      <c r="AU308" s="29"/>
      <c r="AV308" s="29" t="s">
        <v>14</v>
      </c>
      <c r="AW308" s="29"/>
      <c r="AX308" s="29">
        <v>3</v>
      </c>
      <c r="AY308" s="29"/>
      <c r="AZ308" s="29" t="s">
        <v>14</v>
      </c>
      <c r="BA308" s="29"/>
      <c r="BB308" s="29" t="s">
        <v>14</v>
      </c>
      <c r="BC308" s="29"/>
      <c r="BD308" s="29" t="s">
        <v>14</v>
      </c>
      <c r="BE308" s="67"/>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c r="CW308" s="16"/>
      <c r="CX308" s="16"/>
      <c r="CY308" s="16"/>
      <c r="CZ308" s="16"/>
      <c r="DA308" s="16"/>
      <c r="DB308" s="16"/>
      <c r="DC308" s="16"/>
      <c r="DD308" s="16"/>
      <c r="DE308" s="16"/>
      <c r="DF308" s="16"/>
      <c r="DG308" s="16"/>
      <c r="DH308" s="16"/>
      <c r="DI308" s="16"/>
      <c r="DJ308" s="16"/>
      <c r="DK308" s="16"/>
      <c r="DL308" s="16"/>
      <c r="DM308" s="16"/>
      <c r="DN308" s="16"/>
      <c r="DO308" s="16"/>
      <c r="DP308" s="16"/>
      <c r="DQ308" s="16"/>
      <c r="DR308" s="16"/>
      <c r="DS308" s="16"/>
      <c r="DT308" s="16"/>
      <c r="DU308" s="16"/>
      <c r="DV308" s="16"/>
      <c r="DW308" s="16"/>
      <c r="DX308" s="16"/>
      <c r="DY308" s="16"/>
      <c r="DZ308" s="16"/>
      <c r="EA308" s="16"/>
      <c r="EB308" s="16"/>
      <c r="EC308" s="16"/>
      <c r="ED308" s="16"/>
      <c r="EE308" s="16"/>
      <c r="EF308" s="16"/>
      <c r="EG308" s="16"/>
      <c r="EH308" s="16"/>
      <c r="EI308" s="16"/>
      <c r="EJ308" s="16"/>
      <c r="EK308" s="16"/>
      <c r="EL308" s="16"/>
      <c r="EM308" s="16"/>
      <c r="EN308" s="16"/>
      <c r="EO308" s="16"/>
      <c r="EP308" s="16"/>
      <c r="EQ308" s="16"/>
      <c r="ER308" s="16"/>
      <c r="ES308" s="16"/>
      <c r="ET308" s="16"/>
      <c r="EU308" s="16"/>
      <c r="EV308" s="16"/>
      <c r="EW308" s="16"/>
      <c r="EX308" s="16"/>
      <c r="EY308" s="16"/>
      <c r="EZ308" s="16"/>
      <c r="FA308" s="16"/>
      <c r="FB308" s="16"/>
      <c r="FC308" s="16"/>
      <c r="FD308" s="16"/>
      <c r="FE308" s="16"/>
      <c r="FF308" s="16"/>
      <c r="FG308" s="16"/>
      <c r="FH308" s="16"/>
      <c r="FI308" s="16"/>
      <c r="FJ308" s="16"/>
      <c r="FK308" s="16"/>
      <c r="FL308" s="16"/>
      <c r="FM308" s="16"/>
      <c r="FN308" s="16"/>
      <c r="FO308" s="16"/>
      <c r="FP308" s="16"/>
      <c r="FQ308" s="16"/>
      <c r="FR308" s="16"/>
      <c r="FS308" s="16"/>
      <c r="FT308" s="16"/>
      <c r="FU308" s="16"/>
      <c r="FV308" s="16"/>
      <c r="FW308" s="16"/>
      <c r="FX308" s="16"/>
      <c r="FY308" s="16"/>
      <c r="FZ308" s="16"/>
      <c r="GA308" s="16"/>
      <c r="GB308" s="16"/>
      <c r="GC308" s="16"/>
      <c r="GD308" s="16"/>
      <c r="GE308" s="16"/>
      <c r="GF308" s="16"/>
      <c r="GG308" s="16"/>
      <c r="GH308" s="16"/>
      <c r="GI308" s="16"/>
      <c r="GJ308" s="16"/>
      <c r="GK308" s="16"/>
      <c r="GL308" s="16"/>
      <c r="GM308" s="16"/>
      <c r="GN308" s="16"/>
      <c r="GO308" s="16"/>
      <c r="GP308" s="16"/>
      <c r="GQ308" s="16"/>
      <c r="GR308" s="16"/>
      <c r="GS308" s="16"/>
      <c r="GT308" s="16"/>
      <c r="GU308" s="16"/>
      <c r="GV308" s="16"/>
      <c r="GW308" s="16"/>
      <c r="GX308" s="16"/>
      <c r="GY308" s="16"/>
      <c r="GZ308" s="16"/>
      <c r="HA308" s="16"/>
      <c r="HB308" s="16"/>
      <c r="HC308" s="16"/>
      <c r="HD308" s="16"/>
      <c r="HE308" s="16"/>
      <c r="HF308" s="16"/>
      <c r="HG308" s="16"/>
      <c r="HH308" s="16"/>
      <c r="HI308" s="16"/>
      <c r="HJ308" s="16"/>
      <c r="HK308" s="16"/>
      <c r="HL308" s="16"/>
      <c r="HM308" s="16"/>
      <c r="HN308" s="16"/>
      <c r="HO308" s="16"/>
      <c r="HP308" s="16"/>
      <c r="HQ308" s="16"/>
      <c r="HR308" s="16"/>
      <c r="HS308" s="16"/>
      <c r="HT308" s="16"/>
      <c r="HU308" s="16"/>
      <c r="HV308" s="16"/>
      <c r="HW308" s="16"/>
      <c r="HX308" s="16"/>
      <c r="HY308" s="16"/>
      <c r="HZ308" s="16"/>
      <c r="IA308" s="16"/>
      <c r="IB308" s="16"/>
      <c r="IC308" s="16"/>
    </row>
    <row r="309" spans="1:237" s="4" customFormat="1">
      <c r="A309" s="16"/>
      <c r="B309" s="90"/>
      <c r="C309" s="92">
        <v>2022</v>
      </c>
      <c r="D309" s="29">
        <v>124</v>
      </c>
      <c r="E309" s="29"/>
      <c r="F309" s="29" t="s">
        <v>15</v>
      </c>
      <c r="G309" s="29"/>
      <c r="H309" s="29" t="s">
        <v>14</v>
      </c>
      <c r="I309" s="29"/>
      <c r="J309" s="29" t="s">
        <v>14</v>
      </c>
      <c r="K309" s="29"/>
      <c r="L309" s="29" t="s">
        <v>15</v>
      </c>
      <c r="M309" s="29"/>
      <c r="N309" s="29" t="s">
        <v>14</v>
      </c>
      <c r="O309" s="29"/>
      <c r="P309" s="29" t="s">
        <v>14</v>
      </c>
      <c r="Q309" s="29"/>
      <c r="R309" s="29" t="s">
        <v>14</v>
      </c>
      <c r="S309" s="29"/>
      <c r="T309" s="29" t="s">
        <v>14</v>
      </c>
      <c r="U309" s="29"/>
      <c r="V309" s="29" t="s">
        <v>14</v>
      </c>
      <c r="W309" s="29"/>
      <c r="X309" s="29" t="s">
        <v>14</v>
      </c>
      <c r="Y309" s="29"/>
      <c r="Z309" s="29" t="s">
        <v>14</v>
      </c>
      <c r="AA309" s="29"/>
      <c r="AB309" s="29" t="s">
        <v>14</v>
      </c>
      <c r="AC309" s="29"/>
      <c r="AD309" s="29" t="s">
        <v>14</v>
      </c>
      <c r="AE309" s="29"/>
      <c r="AF309" s="29" t="s">
        <v>14</v>
      </c>
      <c r="AG309" s="29"/>
      <c r="AH309" s="29" t="s">
        <v>14</v>
      </c>
      <c r="AI309" s="29"/>
      <c r="AJ309" s="29" t="s">
        <v>14</v>
      </c>
      <c r="AK309" s="29"/>
      <c r="AL309" s="29" t="s">
        <v>14</v>
      </c>
      <c r="AM309" s="29"/>
      <c r="AN309" s="29" t="s">
        <v>14</v>
      </c>
      <c r="AO309" s="29"/>
      <c r="AP309" s="29" t="s">
        <v>14</v>
      </c>
      <c r="AQ309" s="29"/>
      <c r="AR309" s="29" t="s">
        <v>14</v>
      </c>
      <c r="AS309" s="29"/>
      <c r="AT309" s="29" t="s">
        <v>14</v>
      </c>
      <c r="AU309" s="29"/>
      <c r="AV309" s="29" t="s">
        <v>14</v>
      </c>
      <c r="AW309" s="29"/>
      <c r="AX309" s="29" t="s">
        <v>14</v>
      </c>
      <c r="AY309" s="29"/>
      <c r="AZ309" s="29" t="s">
        <v>14</v>
      </c>
      <c r="BA309" s="29"/>
      <c r="BB309" s="29" t="s">
        <v>14</v>
      </c>
      <c r="BC309" s="29"/>
      <c r="BD309" s="29" t="s">
        <v>14</v>
      </c>
      <c r="BE309" s="67"/>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c r="CW309" s="16"/>
      <c r="CX309" s="16"/>
      <c r="CY309" s="16"/>
      <c r="CZ309" s="16"/>
      <c r="DA309" s="16"/>
      <c r="DB309" s="16"/>
      <c r="DC309" s="16"/>
      <c r="DD309" s="16"/>
      <c r="DE309" s="16"/>
      <c r="DF309" s="16"/>
      <c r="DG309" s="16"/>
      <c r="DH309" s="16"/>
      <c r="DI309" s="16"/>
      <c r="DJ309" s="16"/>
      <c r="DK309" s="16"/>
      <c r="DL309" s="16"/>
      <c r="DM309" s="16"/>
      <c r="DN309" s="16"/>
      <c r="DO309" s="16"/>
      <c r="DP309" s="16"/>
      <c r="DQ309" s="16"/>
      <c r="DR309" s="16"/>
      <c r="DS309" s="16"/>
      <c r="DT309" s="16"/>
      <c r="DU309" s="16"/>
      <c r="DV309" s="16"/>
      <c r="DW309" s="16"/>
      <c r="DX309" s="16"/>
      <c r="DY309" s="16"/>
      <c r="DZ309" s="16"/>
      <c r="EA309" s="16"/>
      <c r="EB309" s="16"/>
      <c r="EC309" s="16"/>
      <c r="ED309" s="16"/>
      <c r="EE309" s="16"/>
      <c r="EF309" s="16"/>
      <c r="EG309" s="16"/>
      <c r="EH309" s="16"/>
      <c r="EI309" s="16"/>
      <c r="EJ309" s="16"/>
      <c r="EK309" s="16"/>
      <c r="EL309" s="16"/>
      <c r="EM309" s="16"/>
      <c r="EN309" s="16"/>
      <c r="EO309" s="16"/>
      <c r="EP309" s="16"/>
      <c r="EQ309" s="16"/>
      <c r="ER309" s="16"/>
      <c r="ES309" s="16"/>
      <c r="ET309" s="16"/>
      <c r="EU309" s="16"/>
      <c r="EV309" s="16"/>
      <c r="EW309" s="16"/>
      <c r="EX309" s="16"/>
      <c r="EY309" s="16"/>
      <c r="EZ309" s="16"/>
      <c r="FA309" s="16"/>
      <c r="FB309" s="16"/>
      <c r="FC309" s="16"/>
      <c r="FD309" s="16"/>
      <c r="FE309" s="16"/>
      <c r="FF309" s="16"/>
      <c r="FG309" s="16"/>
      <c r="FH309" s="16"/>
      <c r="FI309" s="16"/>
      <c r="FJ309" s="16"/>
      <c r="FK309" s="16"/>
      <c r="FL309" s="16"/>
      <c r="FM309" s="16"/>
      <c r="FN309" s="16"/>
      <c r="FO309" s="16"/>
      <c r="FP309" s="16"/>
      <c r="FQ309" s="16"/>
      <c r="FR309" s="16"/>
      <c r="FS309" s="16"/>
      <c r="FT309" s="16"/>
      <c r="FU309" s="16"/>
      <c r="FV309" s="16"/>
      <c r="FW309" s="16"/>
      <c r="FX309" s="16"/>
      <c r="FY309" s="16"/>
      <c r="FZ309" s="16"/>
      <c r="GA309" s="16"/>
      <c r="GB309" s="16"/>
      <c r="GC309" s="16"/>
      <c r="GD309" s="16"/>
      <c r="GE309" s="16"/>
      <c r="GF309" s="16"/>
      <c r="GG309" s="16"/>
      <c r="GH309" s="16"/>
      <c r="GI309" s="16"/>
      <c r="GJ309" s="16"/>
      <c r="GK309" s="16"/>
      <c r="GL309" s="16"/>
      <c r="GM309" s="16"/>
      <c r="GN309" s="16"/>
      <c r="GO309" s="16"/>
      <c r="GP309" s="16"/>
      <c r="GQ309" s="16"/>
      <c r="GR309" s="16"/>
      <c r="GS309" s="16"/>
      <c r="GT309" s="16"/>
      <c r="GU309" s="16"/>
      <c r="GV309" s="16"/>
      <c r="GW309" s="16"/>
      <c r="GX309" s="16"/>
      <c r="GY309" s="16"/>
      <c r="GZ309" s="16"/>
      <c r="HA309" s="16"/>
      <c r="HB309" s="16"/>
      <c r="HC309" s="16"/>
      <c r="HD309" s="16"/>
      <c r="HE309" s="16"/>
      <c r="HF309" s="16"/>
      <c r="HG309" s="16"/>
      <c r="HH309" s="16"/>
      <c r="HI309" s="16"/>
      <c r="HJ309" s="16"/>
      <c r="HK309" s="16"/>
      <c r="HL309" s="16"/>
      <c r="HM309" s="16"/>
      <c r="HN309" s="16"/>
      <c r="HO309" s="16"/>
      <c r="HP309" s="16"/>
      <c r="HQ309" s="16"/>
      <c r="HR309" s="16"/>
      <c r="HS309" s="16"/>
      <c r="HT309" s="16"/>
      <c r="HU309" s="16"/>
      <c r="HV309" s="16"/>
      <c r="HW309" s="16"/>
      <c r="HX309" s="16"/>
      <c r="HY309" s="16"/>
      <c r="HZ309" s="16"/>
      <c r="IA309" s="16"/>
      <c r="IB309" s="16"/>
      <c r="IC309" s="16"/>
    </row>
    <row r="310" spans="1:237" s="3" customFormat="1">
      <c r="A310" s="25"/>
      <c r="B310" s="90" t="s">
        <v>85</v>
      </c>
      <c r="C310" s="91">
        <v>2018</v>
      </c>
      <c r="D310" s="29">
        <v>2778</v>
      </c>
      <c r="E310" s="29"/>
      <c r="F310" s="29" t="s">
        <v>14</v>
      </c>
      <c r="G310" s="29"/>
      <c r="H310" s="29" t="s">
        <v>14</v>
      </c>
      <c r="I310" s="29"/>
      <c r="J310" s="29" t="s">
        <v>14</v>
      </c>
      <c r="K310" s="29"/>
      <c r="L310" s="29" t="s">
        <v>14</v>
      </c>
      <c r="M310" s="29"/>
      <c r="N310" s="29" t="s">
        <v>14</v>
      </c>
      <c r="O310" s="29"/>
      <c r="P310" s="29" t="s">
        <v>14</v>
      </c>
      <c r="Q310" s="29"/>
      <c r="R310" s="29" t="s">
        <v>14</v>
      </c>
      <c r="S310" s="29"/>
      <c r="T310" s="29" t="s">
        <v>14</v>
      </c>
      <c r="U310" s="29"/>
      <c r="V310" s="29" t="s">
        <v>14</v>
      </c>
      <c r="W310" s="29"/>
      <c r="X310" s="29" t="s">
        <v>14</v>
      </c>
      <c r="Y310" s="29"/>
      <c r="Z310" s="29" t="s">
        <v>14</v>
      </c>
      <c r="AA310" s="29"/>
      <c r="AB310" s="29" t="s">
        <v>14</v>
      </c>
      <c r="AC310" s="29"/>
      <c r="AD310" s="29" t="s">
        <v>14</v>
      </c>
      <c r="AE310" s="29"/>
      <c r="AF310" s="29" t="s">
        <v>14</v>
      </c>
      <c r="AG310" s="29"/>
      <c r="AH310" s="29" t="s">
        <v>14</v>
      </c>
      <c r="AI310" s="29"/>
      <c r="AJ310" s="29" t="s">
        <v>14</v>
      </c>
      <c r="AK310" s="29"/>
      <c r="AL310" s="29" t="s">
        <v>14</v>
      </c>
      <c r="AM310" s="29"/>
      <c r="AN310" s="29" t="s">
        <v>14</v>
      </c>
      <c r="AO310" s="29"/>
      <c r="AP310" s="29" t="s">
        <v>14</v>
      </c>
      <c r="AQ310" s="29"/>
      <c r="AR310" s="29" t="s">
        <v>14</v>
      </c>
      <c r="AS310" s="29"/>
      <c r="AT310" s="29" t="s">
        <v>14</v>
      </c>
      <c r="AU310" s="29"/>
      <c r="AV310" s="29" t="s">
        <v>14</v>
      </c>
      <c r="AW310" s="29"/>
      <c r="AX310" s="29" t="s">
        <v>14</v>
      </c>
      <c r="AY310" s="29"/>
      <c r="AZ310" s="29" t="s">
        <v>14</v>
      </c>
      <c r="BA310" s="29"/>
      <c r="BB310" s="29" t="s">
        <v>14</v>
      </c>
      <c r="BC310" s="29"/>
      <c r="BD310" s="29" t="s">
        <v>14</v>
      </c>
      <c r="BE310" s="67"/>
      <c r="BF310" s="16"/>
      <c r="BG310" s="16"/>
      <c r="BH310" s="25"/>
      <c r="BI310" s="25"/>
      <c r="BJ310" s="25"/>
      <c r="BK310" s="25"/>
      <c r="BL310" s="25"/>
      <c r="BM310" s="25"/>
      <c r="BN310" s="25"/>
      <c r="BO310" s="25"/>
      <c r="BP310" s="25"/>
      <c r="BQ310" s="25"/>
      <c r="BR310" s="25"/>
      <c r="BS310" s="25"/>
      <c r="BT310" s="25"/>
      <c r="BU310" s="25"/>
      <c r="BV310" s="25"/>
      <c r="BW310" s="25"/>
      <c r="BX310" s="25"/>
      <c r="BY310" s="25"/>
      <c r="BZ310" s="25"/>
      <c r="CA310" s="25"/>
      <c r="CB310" s="25"/>
      <c r="CC310" s="25"/>
      <c r="CD310" s="25"/>
      <c r="CE310" s="25"/>
      <c r="CF310" s="25"/>
      <c r="CG310" s="25"/>
      <c r="CH310" s="25"/>
      <c r="CI310" s="25"/>
      <c r="CJ310" s="25"/>
      <c r="CK310" s="25"/>
      <c r="CL310" s="25"/>
      <c r="CM310" s="25"/>
      <c r="CN310" s="25"/>
      <c r="CO310" s="25"/>
      <c r="CP310" s="25"/>
      <c r="CQ310" s="25"/>
      <c r="CR310" s="25"/>
      <c r="CS310" s="25"/>
      <c r="CT310" s="25"/>
      <c r="CU310" s="25"/>
      <c r="CV310" s="25"/>
      <c r="CW310" s="25"/>
      <c r="CX310" s="25"/>
      <c r="CY310" s="25"/>
      <c r="CZ310" s="25"/>
      <c r="DA310" s="25"/>
      <c r="DB310" s="25"/>
      <c r="DC310" s="25"/>
      <c r="DD310" s="25"/>
      <c r="DE310" s="25"/>
      <c r="DF310" s="25"/>
      <c r="DG310" s="25"/>
      <c r="DH310" s="25"/>
      <c r="DI310" s="25"/>
      <c r="DJ310" s="25"/>
      <c r="DK310" s="25"/>
      <c r="DL310" s="25"/>
      <c r="DM310" s="25"/>
      <c r="DN310" s="25"/>
      <c r="DO310" s="25"/>
      <c r="DP310" s="25"/>
      <c r="DQ310" s="25"/>
      <c r="DR310" s="25"/>
      <c r="DS310" s="25"/>
      <c r="DT310" s="25"/>
      <c r="DU310" s="25"/>
      <c r="DV310" s="25"/>
      <c r="DW310" s="25"/>
      <c r="DX310" s="25"/>
      <c r="DY310" s="25"/>
      <c r="DZ310" s="25"/>
      <c r="EA310" s="25"/>
      <c r="EB310" s="25"/>
      <c r="EC310" s="25"/>
      <c r="ED310" s="25"/>
      <c r="EE310" s="25"/>
      <c r="EF310" s="25"/>
      <c r="EG310" s="25"/>
      <c r="EH310" s="25"/>
      <c r="EI310" s="25"/>
      <c r="EJ310" s="25"/>
      <c r="EK310" s="25"/>
      <c r="EL310" s="25"/>
      <c r="EM310" s="25"/>
      <c r="EN310" s="25"/>
      <c r="EO310" s="25"/>
      <c r="EP310" s="25"/>
      <c r="EQ310" s="25"/>
      <c r="ER310" s="25"/>
      <c r="ES310" s="25"/>
      <c r="ET310" s="25"/>
      <c r="EU310" s="25"/>
      <c r="EV310" s="25"/>
      <c r="EW310" s="25"/>
      <c r="EX310" s="25"/>
      <c r="EY310" s="25"/>
      <c r="EZ310" s="25"/>
      <c r="FA310" s="25"/>
      <c r="FB310" s="25"/>
      <c r="FC310" s="25"/>
      <c r="FD310" s="25"/>
      <c r="FE310" s="25"/>
      <c r="FF310" s="25"/>
      <c r="FG310" s="25"/>
      <c r="FH310" s="25"/>
      <c r="FI310" s="25"/>
      <c r="FJ310" s="25"/>
      <c r="FK310" s="25"/>
      <c r="FL310" s="25"/>
      <c r="FM310" s="25"/>
      <c r="FN310" s="25"/>
      <c r="FO310" s="25"/>
      <c r="FP310" s="25"/>
      <c r="FQ310" s="25"/>
      <c r="FR310" s="25"/>
      <c r="FS310" s="25"/>
      <c r="FT310" s="25"/>
      <c r="FU310" s="25"/>
      <c r="FV310" s="25"/>
      <c r="FW310" s="25"/>
      <c r="FX310" s="25"/>
      <c r="FY310" s="25"/>
      <c r="FZ310" s="25"/>
      <c r="GA310" s="25"/>
      <c r="GB310" s="25"/>
      <c r="GC310" s="25"/>
      <c r="GD310" s="25"/>
      <c r="GE310" s="25"/>
      <c r="GF310" s="25"/>
      <c r="GG310" s="25"/>
      <c r="GH310" s="25"/>
      <c r="GI310" s="25"/>
      <c r="GJ310" s="25"/>
      <c r="GK310" s="25"/>
      <c r="GL310" s="25"/>
      <c r="GM310" s="25"/>
      <c r="GN310" s="25"/>
      <c r="GO310" s="25"/>
      <c r="GP310" s="25"/>
      <c r="GQ310" s="25"/>
      <c r="GR310" s="25"/>
      <c r="GS310" s="25"/>
      <c r="GT310" s="25"/>
      <c r="GU310" s="25"/>
      <c r="GV310" s="25"/>
      <c r="GW310" s="25"/>
      <c r="GX310" s="25"/>
      <c r="GY310" s="25"/>
      <c r="GZ310" s="25"/>
      <c r="HA310" s="25"/>
      <c r="HB310" s="25"/>
      <c r="HC310" s="25"/>
      <c r="HD310" s="25"/>
      <c r="HE310" s="25"/>
      <c r="HF310" s="25"/>
      <c r="HG310" s="25"/>
      <c r="HH310" s="25"/>
      <c r="HI310" s="25"/>
      <c r="HJ310" s="25"/>
      <c r="HK310" s="25"/>
      <c r="HL310" s="25"/>
      <c r="HM310" s="25"/>
      <c r="HN310" s="25"/>
      <c r="HO310" s="25"/>
      <c r="HP310" s="25"/>
      <c r="HQ310" s="25"/>
      <c r="HR310" s="25"/>
      <c r="HS310" s="25"/>
      <c r="HT310" s="25"/>
      <c r="HU310" s="25"/>
      <c r="HV310" s="25"/>
      <c r="HW310" s="25"/>
      <c r="HX310" s="25"/>
      <c r="HY310" s="25"/>
      <c r="HZ310" s="25"/>
      <c r="IA310" s="25"/>
      <c r="IB310" s="25"/>
      <c r="IC310" s="25"/>
    </row>
    <row r="311" spans="1:237" s="3" customFormat="1">
      <c r="A311" s="25"/>
      <c r="B311" s="90"/>
      <c r="C311" s="91">
        <v>2019</v>
      </c>
      <c r="D311" s="29" t="s">
        <v>14</v>
      </c>
      <c r="E311" s="29"/>
      <c r="F311" s="29" t="s">
        <v>14</v>
      </c>
      <c r="G311" s="29"/>
      <c r="H311" s="29" t="s">
        <v>14</v>
      </c>
      <c r="I311" s="29"/>
      <c r="J311" s="29" t="s">
        <v>14</v>
      </c>
      <c r="K311" s="29"/>
      <c r="L311" s="29" t="s">
        <v>14</v>
      </c>
      <c r="M311" s="29"/>
      <c r="N311" s="29" t="s">
        <v>14</v>
      </c>
      <c r="O311" s="29"/>
      <c r="P311" s="29" t="s">
        <v>14</v>
      </c>
      <c r="Q311" s="29"/>
      <c r="R311" s="29" t="s">
        <v>14</v>
      </c>
      <c r="S311" s="29"/>
      <c r="T311" s="29" t="s">
        <v>14</v>
      </c>
      <c r="U311" s="29"/>
      <c r="V311" s="29" t="s">
        <v>14</v>
      </c>
      <c r="W311" s="29"/>
      <c r="X311" s="29">
        <v>2000</v>
      </c>
      <c r="Y311" s="29"/>
      <c r="Z311" s="29" t="s">
        <v>14</v>
      </c>
      <c r="AA311" s="29"/>
      <c r="AB311" s="29" t="s">
        <v>14</v>
      </c>
      <c r="AC311" s="29"/>
      <c r="AD311" s="29" t="s">
        <v>14</v>
      </c>
      <c r="AE311" s="29"/>
      <c r="AF311" s="29" t="s">
        <v>14</v>
      </c>
      <c r="AG311" s="29"/>
      <c r="AH311" s="29" t="s">
        <v>14</v>
      </c>
      <c r="AI311" s="29"/>
      <c r="AJ311" s="29" t="s">
        <v>14</v>
      </c>
      <c r="AK311" s="29"/>
      <c r="AL311" s="29" t="s">
        <v>14</v>
      </c>
      <c r="AM311" s="29"/>
      <c r="AN311" s="29" t="s">
        <v>14</v>
      </c>
      <c r="AO311" s="29"/>
      <c r="AP311" s="29" t="s">
        <v>14</v>
      </c>
      <c r="AQ311" s="29"/>
      <c r="AR311" s="29" t="s">
        <v>14</v>
      </c>
      <c r="AS311" s="29"/>
      <c r="AT311" s="29" t="s">
        <v>14</v>
      </c>
      <c r="AU311" s="29"/>
      <c r="AV311" s="29" t="s">
        <v>14</v>
      </c>
      <c r="AW311" s="29"/>
      <c r="AX311" s="29" t="s">
        <v>14</v>
      </c>
      <c r="AY311" s="29"/>
      <c r="AZ311" s="29" t="s">
        <v>14</v>
      </c>
      <c r="BA311" s="29"/>
      <c r="BB311" s="29" t="s">
        <v>14</v>
      </c>
      <c r="BC311" s="29"/>
      <c r="BD311" s="29" t="s">
        <v>14</v>
      </c>
      <c r="BE311" s="67"/>
      <c r="BF311" s="16"/>
      <c r="BG311" s="16"/>
      <c r="BH311" s="25"/>
      <c r="BI311" s="25"/>
      <c r="BJ311" s="25"/>
      <c r="BK311" s="25"/>
      <c r="BL311" s="25"/>
      <c r="BM311" s="25"/>
      <c r="BN311" s="25"/>
      <c r="BO311" s="25"/>
      <c r="BP311" s="25"/>
      <c r="BQ311" s="25"/>
      <c r="BR311" s="25"/>
      <c r="BS311" s="25"/>
      <c r="BT311" s="25"/>
      <c r="BU311" s="25"/>
      <c r="BV311" s="25"/>
      <c r="BW311" s="25"/>
      <c r="BX311" s="25"/>
      <c r="BY311" s="25"/>
      <c r="BZ311" s="25"/>
      <c r="CA311" s="25"/>
      <c r="CB311" s="25"/>
      <c r="CC311" s="25"/>
      <c r="CD311" s="25"/>
      <c r="CE311" s="25"/>
      <c r="CF311" s="25"/>
      <c r="CG311" s="25"/>
      <c r="CH311" s="25"/>
      <c r="CI311" s="25"/>
      <c r="CJ311" s="25"/>
      <c r="CK311" s="25"/>
      <c r="CL311" s="25"/>
      <c r="CM311" s="25"/>
      <c r="CN311" s="25"/>
      <c r="CO311" s="25"/>
      <c r="CP311" s="25"/>
      <c r="CQ311" s="25"/>
      <c r="CR311" s="25"/>
      <c r="CS311" s="25"/>
      <c r="CT311" s="25"/>
      <c r="CU311" s="25"/>
      <c r="CV311" s="25"/>
      <c r="CW311" s="25"/>
      <c r="CX311" s="25"/>
      <c r="CY311" s="25"/>
      <c r="CZ311" s="25"/>
      <c r="DA311" s="25"/>
      <c r="DB311" s="25"/>
      <c r="DC311" s="25"/>
      <c r="DD311" s="25"/>
      <c r="DE311" s="25"/>
      <c r="DF311" s="25"/>
      <c r="DG311" s="25"/>
      <c r="DH311" s="25"/>
      <c r="DI311" s="25"/>
      <c r="DJ311" s="25"/>
      <c r="DK311" s="25"/>
      <c r="DL311" s="25"/>
      <c r="DM311" s="25"/>
      <c r="DN311" s="25"/>
      <c r="DO311" s="25"/>
      <c r="DP311" s="25"/>
      <c r="DQ311" s="25"/>
      <c r="DR311" s="25"/>
      <c r="DS311" s="25"/>
      <c r="DT311" s="25"/>
      <c r="DU311" s="25"/>
      <c r="DV311" s="25"/>
      <c r="DW311" s="25"/>
      <c r="DX311" s="25"/>
      <c r="DY311" s="25"/>
      <c r="DZ311" s="25"/>
      <c r="EA311" s="25"/>
      <c r="EB311" s="25"/>
      <c r="EC311" s="25"/>
      <c r="ED311" s="25"/>
      <c r="EE311" s="25"/>
      <c r="EF311" s="25"/>
      <c r="EG311" s="25"/>
      <c r="EH311" s="25"/>
      <c r="EI311" s="25"/>
      <c r="EJ311" s="25"/>
      <c r="EK311" s="25"/>
      <c r="EL311" s="25"/>
      <c r="EM311" s="25"/>
      <c r="EN311" s="25"/>
      <c r="EO311" s="25"/>
      <c r="EP311" s="25"/>
      <c r="EQ311" s="25"/>
      <c r="ER311" s="25"/>
      <c r="ES311" s="25"/>
      <c r="ET311" s="25"/>
      <c r="EU311" s="25"/>
      <c r="EV311" s="25"/>
      <c r="EW311" s="25"/>
      <c r="EX311" s="25"/>
      <c r="EY311" s="25"/>
      <c r="EZ311" s="25"/>
      <c r="FA311" s="25"/>
      <c r="FB311" s="25"/>
      <c r="FC311" s="25"/>
      <c r="FD311" s="25"/>
      <c r="FE311" s="25"/>
      <c r="FF311" s="25"/>
      <c r="FG311" s="25"/>
      <c r="FH311" s="25"/>
      <c r="FI311" s="25"/>
      <c r="FJ311" s="25"/>
      <c r="FK311" s="25"/>
      <c r="FL311" s="25"/>
      <c r="FM311" s="25"/>
      <c r="FN311" s="25"/>
      <c r="FO311" s="25"/>
      <c r="FP311" s="25"/>
      <c r="FQ311" s="25"/>
      <c r="FR311" s="25"/>
      <c r="FS311" s="25"/>
      <c r="FT311" s="25"/>
      <c r="FU311" s="25"/>
      <c r="FV311" s="25"/>
      <c r="FW311" s="25"/>
      <c r="FX311" s="25"/>
      <c r="FY311" s="25"/>
      <c r="FZ311" s="25"/>
      <c r="GA311" s="25"/>
      <c r="GB311" s="25"/>
      <c r="GC311" s="25"/>
      <c r="GD311" s="25"/>
      <c r="GE311" s="25"/>
      <c r="GF311" s="25"/>
      <c r="GG311" s="25"/>
      <c r="GH311" s="25"/>
      <c r="GI311" s="25"/>
      <c r="GJ311" s="25"/>
      <c r="GK311" s="25"/>
      <c r="GL311" s="25"/>
      <c r="GM311" s="25"/>
      <c r="GN311" s="25"/>
      <c r="GO311" s="25"/>
      <c r="GP311" s="25"/>
      <c r="GQ311" s="25"/>
      <c r="GR311" s="25"/>
      <c r="GS311" s="25"/>
      <c r="GT311" s="25"/>
      <c r="GU311" s="25"/>
      <c r="GV311" s="25"/>
      <c r="GW311" s="25"/>
      <c r="GX311" s="25"/>
      <c r="GY311" s="25"/>
      <c r="GZ311" s="25"/>
      <c r="HA311" s="25"/>
      <c r="HB311" s="25"/>
      <c r="HC311" s="25"/>
      <c r="HD311" s="25"/>
      <c r="HE311" s="25"/>
      <c r="HF311" s="25"/>
      <c r="HG311" s="25"/>
      <c r="HH311" s="25"/>
      <c r="HI311" s="25"/>
      <c r="HJ311" s="25"/>
      <c r="HK311" s="25"/>
      <c r="HL311" s="25"/>
      <c r="HM311" s="25"/>
      <c r="HN311" s="25"/>
      <c r="HO311" s="25"/>
      <c r="HP311" s="25"/>
      <c r="HQ311" s="25"/>
      <c r="HR311" s="25"/>
      <c r="HS311" s="25"/>
      <c r="HT311" s="25"/>
      <c r="HU311" s="25"/>
      <c r="HV311" s="25"/>
      <c r="HW311" s="25"/>
      <c r="HX311" s="25"/>
      <c r="HY311" s="25"/>
      <c r="HZ311" s="25"/>
      <c r="IA311" s="25"/>
      <c r="IB311" s="25"/>
      <c r="IC311" s="25"/>
    </row>
    <row r="312" spans="1:237" s="5" customFormat="1">
      <c r="A312" s="16"/>
      <c r="B312" s="90"/>
      <c r="C312" s="91">
        <v>2021</v>
      </c>
      <c r="D312" s="29" t="s">
        <v>14</v>
      </c>
      <c r="E312" s="29"/>
      <c r="F312" s="29" t="s">
        <v>14</v>
      </c>
      <c r="G312" s="29"/>
      <c r="H312" s="29" t="s">
        <v>14</v>
      </c>
      <c r="I312" s="29"/>
      <c r="J312" s="29" t="s">
        <v>14</v>
      </c>
      <c r="K312" s="29"/>
      <c r="L312" s="29" t="s">
        <v>14</v>
      </c>
      <c r="M312" s="45"/>
      <c r="N312" s="29" t="s">
        <v>14</v>
      </c>
      <c r="O312" s="29"/>
      <c r="P312" s="29" t="s">
        <v>14</v>
      </c>
      <c r="Q312" s="29"/>
      <c r="R312" s="29" t="s">
        <v>14</v>
      </c>
      <c r="S312" s="29"/>
      <c r="T312" s="29" t="s">
        <v>14</v>
      </c>
      <c r="U312" s="29"/>
      <c r="V312" s="29" t="s">
        <v>14</v>
      </c>
      <c r="W312" s="29"/>
      <c r="X312" s="29" t="s">
        <v>14</v>
      </c>
      <c r="Y312" s="29"/>
      <c r="Z312" s="29" t="s">
        <v>14</v>
      </c>
      <c r="AA312" s="29"/>
      <c r="AB312" s="29" t="s">
        <v>14</v>
      </c>
      <c r="AC312" s="29"/>
      <c r="AD312" s="29" t="s">
        <v>14</v>
      </c>
      <c r="AE312" s="29"/>
      <c r="AF312" s="29" t="s">
        <v>14</v>
      </c>
      <c r="AG312" s="29"/>
      <c r="AH312" s="29" t="s">
        <v>14</v>
      </c>
      <c r="AI312" s="29"/>
      <c r="AJ312" s="29" t="s">
        <v>14</v>
      </c>
      <c r="AK312" s="29"/>
      <c r="AL312" s="29" t="s">
        <v>14</v>
      </c>
      <c r="AM312" s="29"/>
      <c r="AN312" s="29" t="s">
        <v>14</v>
      </c>
      <c r="AO312" s="29"/>
      <c r="AP312" s="29" t="s">
        <v>14</v>
      </c>
      <c r="AQ312" s="29"/>
      <c r="AR312" s="29" t="s">
        <v>14</v>
      </c>
      <c r="AS312" s="29"/>
      <c r="AT312" s="29" t="s">
        <v>14</v>
      </c>
      <c r="AU312" s="29"/>
      <c r="AV312" s="29" t="s">
        <v>14</v>
      </c>
      <c r="AW312" s="29"/>
      <c r="AX312" s="29" t="s">
        <v>14</v>
      </c>
      <c r="AY312" s="29"/>
      <c r="AZ312" s="29" t="s">
        <v>14</v>
      </c>
      <c r="BA312" s="29"/>
      <c r="BB312" s="29" t="s">
        <v>15</v>
      </c>
      <c r="BC312" s="29"/>
      <c r="BD312" s="29" t="s">
        <v>14</v>
      </c>
      <c r="BE312" s="67"/>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c r="CW312" s="16"/>
      <c r="CX312" s="16"/>
      <c r="CY312" s="16"/>
      <c r="CZ312" s="16"/>
      <c r="DA312" s="16"/>
      <c r="DB312" s="16"/>
      <c r="DC312" s="16"/>
      <c r="DD312" s="16"/>
      <c r="DE312" s="16"/>
      <c r="DF312" s="16"/>
      <c r="DG312" s="16"/>
      <c r="DH312" s="16"/>
      <c r="DI312" s="16"/>
      <c r="DJ312" s="16"/>
      <c r="DK312" s="16"/>
      <c r="DL312" s="16"/>
      <c r="DM312" s="16"/>
      <c r="DN312" s="16"/>
      <c r="DO312" s="16"/>
      <c r="DP312" s="16"/>
      <c r="DQ312" s="16"/>
      <c r="DR312" s="16"/>
      <c r="DS312" s="16"/>
      <c r="DT312" s="16"/>
      <c r="DU312" s="16"/>
      <c r="DV312" s="16"/>
      <c r="DW312" s="16"/>
      <c r="DX312" s="16"/>
      <c r="DY312" s="16"/>
      <c r="DZ312" s="16"/>
      <c r="EA312" s="16"/>
      <c r="EB312" s="16"/>
      <c r="EC312" s="16"/>
      <c r="ED312" s="16"/>
      <c r="EE312" s="16"/>
      <c r="EF312" s="16"/>
      <c r="EG312" s="16"/>
      <c r="EH312" s="16"/>
      <c r="EI312" s="16"/>
      <c r="EJ312" s="16"/>
      <c r="EK312" s="16"/>
      <c r="EL312" s="16"/>
      <c r="EM312" s="16"/>
      <c r="EN312" s="16"/>
      <c r="EO312" s="16"/>
      <c r="EP312" s="16"/>
      <c r="EQ312" s="16"/>
      <c r="ER312" s="16"/>
      <c r="ES312" s="16"/>
      <c r="ET312" s="16"/>
      <c r="EU312" s="16"/>
      <c r="EV312" s="16"/>
      <c r="EW312" s="16"/>
      <c r="EX312" s="16"/>
      <c r="EY312" s="16"/>
      <c r="EZ312" s="16"/>
      <c r="FA312" s="16"/>
      <c r="FB312" s="16"/>
      <c r="FC312" s="16"/>
      <c r="FD312" s="16"/>
      <c r="FE312" s="16"/>
      <c r="FF312" s="16"/>
      <c r="FG312" s="16"/>
      <c r="FH312" s="16"/>
      <c r="FI312" s="16"/>
      <c r="FJ312" s="16"/>
      <c r="FK312" s="16"/>
      <c r="FL312" s="16"/>
      <c r="FM312" s="16"/>
      <c r="FN312" s="16"/>
      <c r="FO312" s="16"/>
      <c r="FP312" s="16"/>
      <c r="FQ312" s="16"/>
      <c r="FR312" s="16"/>
      <c r="FS312" s="16"/>
      <c r="FT312" s="16"/>
      <c r="FU312" s="16"/>
      <c r="FV312" s="16"/>
      <c r="FW312" s="16"/>
      <c r="FX312" s="16"/>
      <c r="FY312" s="16"/>
      <c r="FZ312" s="16"/>
      <c r="GA312" s="16"/>
      <c r="GB312" s="16"/>
      <c r="GC312" s="16"/>
      <c r="GD312" s="16"/>
      <c r="GE312" s="16"/>
      <c r="GF312" s="16"/>
      <c r="GG312" s="16"/>
      <c r="GH312" s="16"/>
      <c r="GI312" s="16"/>
      <c r="GJ312" s="16"/>
      <c r="GK312" s="16"/>
      <c r="GL312" s="16"/>
      <c r="GM312" s="16"/>
      <c r="GN312" s="16"/>
      <c r="GO312" s="16"/>
      <c r="GP312" s="16"/>
      <c r="GQ312" s="16"/>
      <c r="GR312" s="16"/>
      <c r="GS312" s="16"/>
      <c r="GT312" s="16"/>
      <c r="GU312" s="16"/>
      <c r="GV312" s="16"/>
      <c r="GW312" s="16"/>
      <c r="GX312" s="16"/>
      <c r="GY312" s="16"/>
      <c r="GZ312" s="16"/>
      <c r="HA312" s="16"/>
      <c r="HB312" s="16"/>
      <c r="HC312" s="16"/>
      <c r="HD312" s="16"/>
      <c r="HE312" s="16"/>
      <c r="HF312" s="16"/>
      <c r="HG312" s="16"/>
      <c r="HH312" s="16"/>
      <c r="HI312" s="16"/>
      <c r="HJ312" s="16"/>
      <c r="HK312" s="16"/>
      <c r="HL312" s="16"/>
      <c r="HM312" s="16"/>
      <c r="HN312" s="16"/>
      <c r="HO312" s="16"/>
      <c r="HP312" s="16"/>
      <c r="HQ312" s="16"/>
      <c r="HR312" s="16"/>
      <c r="HS312" s="16"/>
      <c r="HT312" s="16"/>
      <c r="HU312" s="16"/>
      <c r="HV312" s="16"/>
      <c r="HW312" s="16"/>
      <c r="HX312" s="16"/>
      <c r="HY312" s="16"/>
      <c r="HZ312" s="16"/>
      <c r="IA312" s="16"/>
      <c r="IB312" s="16"/>
      <c r="IC312" s="16"/>
    </row>
    <row r="313" spans="1:237" s="4" customFormat="1">
      <c r="A313" s="16"/>
      <c r="B313" s="90"/>
      <c r="C313" s="92">
        <v>2022</v>
      </c>
      <c r="D313" s="29" t="s">
        <v>14</v>
      </c>
      <c r="E313" s="29"/>
      <c r="F313" s="29" t="s">
        <v>14</v>
      </c>
      <c r="G313" s="29"/>
      <c r="H313" s="29" t="s">
        <v>14</v>
      </c>
      <c r="I313" s="29"/>
      <c r="J313" s="29" t="s">
        <v>14</v>
      </c>
      <c r="K313" s="29"/>
      <c r="L313" s="29" t="s">
        <v>14</v>
      </c>
      <c r="M313" s="45"/>
      <c r="N313" s="29" t="s">
        <v>14</v>
      </c>
      <c r="O313" s="29"/>
      <c r="P313" s="29" t="s">
        <v>14</v>
      </c>
      <c r="Q313" s="29"/>
      <c r="R313" s="29" t="s">
        <v>14</v>
      </c>
      <c r="S313" s="29"/>
      <c r="T313" s="29" t="s">
        <v>14</v>
      </c>
      <c r="U313" s="29"/>
      <c r="V313" s="29" t="s">
        <v>14</v>
      </c>
      <c r="W313" s="29"/>
      <c r="X313" s="29" t="s">
        <v>14</v>
      </c>
      <c r="Y313" s="29"/>
      <c r="Z313" s="29" t="s">
        <v>14</v>
      </c>
      <c r="AA313" s="29"/>
      <c r="AB313" s="29" t="s">
        <v>14</v>
      </c>
      <c r="AC313" s="29"/>
      <c r="AD313" s="29" t="s">
        <v>14</v>
      </c>
      <c r="AE313" s="29"/>
      <c r="AF313" s="29" t="s">
        <v>14</v>
      </c>
      <c r="AG313" s="29"/>
      <c r="AH313" s="29" t="s">
        <v>14</v>
      </c>
      <c r="AI313" s="29"/>
      <c r="AJ313" s="29" t="s">
        <v>14</v>
      </c>
      <c r="AK313" s="29"/>
      <c r="AL313" s="29" t="s">
        <v>14</v>
      </c>
      <c r="AM313" s="29"/>
      <c r="AN313" s="29" t="s">
        <v>14</v>
      </c>
      <c r="AO313" s="29"/>
      <c r="AP313" s="29" t="s">
        <v>14</v>
      </c>
      <c r="AQ313" s="29"/>
      <c r="AR313" s="29" t="s">
        <v>14</v>
      </c>
      <c r="AS313" s="29"/>
      <c r="AT313" s="29" t="s">
        <v>14</v>
      </c>
      <c r="AU313" s="29"/>
      <c r="AV313" s="29" t="s">
        <v>14</v>
      </c>
      <c r="AW313" s="29"/>
      <c r="AX313" s="29" t="s">
        <v>14</v>
      </c>
      <c r="AY313" s="29"/>
      <c r="AZ313" s="29" t="s">
        <v>14</v>
      </c>
      <c r="BA313" s="29"/>
      <c r="BB313" s="29" t="s">
        <v>15</v>
      </c>
      <c r="BC313" s="29"/>
      <c r="BD313" s="29" t="s">
        <v>14</v>
      </c>
      <c r="BE313" s="67"/>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c r="CW313" s="16"/>
      <c r="CX313" s="16"/>
      <c r="CY313" s="16"/>
      <c r="CZ313" s="16"/>
      <c r="DA313" s="16"/>
      <c r="DB313" s="16"/>
      <c r="DC313" s="16"/>
      <c r="DD313" s="16"/>
      <c r="DE313" s="16"/>
      <c r="DF313" s="16"/>
      <c r="DG313" s="16"/>
      <c r="DH313" s="16"/>
      <c r="DI313" s="16"/>
      <c r="DJ313" s="16"/>
      <c r="DK313" s="16"/>
      <c r="DL313" s="16"/>
      <c r="DM313" s="16"/>
      <c r="DN313" s="16"/>
      <c r="DO313" s="16"/>
      <c r="DP313" s="16"/>
      <c r="DQ313" s="16"/>
      <c r="DR313" s="16"/>
      <c r="DS313" s="16"/>
      <c r="DT313" s="16"/>
      <c r="DU313" s="16"/>
      <c r="DV313" s="16"/>
      <c r="DW313" s="16"/>
      <c r="DX313" s="16"/>
      <c r="DY313" s="16"/>
      <c r="DZ313" s="16"/>
      <c r="EA313" s="16"/>
      <c r="EB313" s="16"/>
      <c r="EC313" s="16"/>
      <c r="ED313" s="16"/>
      <c r="EE313" s="16"/>
      <c r="EF313" s="16"/>
      <c r="EG313" s="16"/>
      <c r="EH313" s="16"/>
      <c r="EI313" s="16"/>
      <c r="EJ313" s="16"/>
      <c r="EK313" s="16"/>
      <c r="EL313" s="16"/>
      <c r="EM313" s="16"/>
      <c r="EN313" s="16"/>
      <c r="EO313" s="16"/>
      <c r="EP313" s="16"/>
      <c r="EQ313" s="16"/>
      <c r="ER313" s="16"/>
      <c r="ES313" s="16"/>
      <c r="ET313" s="16"/>
      <c r="EU313" s="16"/>
      <c r="EV313" s="16"/>
      <c r="EW313" s="16"/>
      <c r="EX313" s="16"/>
      <c r="EY313" s="16"/>
      <c r="EZ313" s="16"/>
      <c r="FA313" s="16"/>
      <c r="FB313" s="16"/>
      <c r="FC313" s="16"/>
      <c r="FD313" s="16"/>
      <c r="FE313" s="16"/>
      <c r="FF313" s="16"/>
      <c r="FG313" s="16"/>
      <c r="FH313" s="16"/>
      <c r="FI313" s="16"/>
      <c r="FJ313" s="16"/>
      <c r="FK313" s="16"/>
      <c r="FL313" s="16"/>
      <c r="FM313" s="16"/>
      <c r="FN313" s="16"/>
      <c r="FO313" s="16"/>
      <c r="FP313" s="16"/>
      <c r="FQ313" s="16"/>
      <c r="FR313" s="16"/>
      <c r="FS313" s="16"/>
      <c r="FT313" s="16"/>
      <c r="FU313" s="16"/>
      <c r="FV313" s="16"/>
      <c r="FW313" s="16"/>
      <c r="FX313" s="16"/>
      <c r="FY313" s="16"/>
      <c r="FZ313" s="16"/>
      <c r="GA313" s="16"/>
      <c r="GB313" s="16"/>
      <c r="GC313" s="16"/>
      <c r="GD313" s="16"/>
      <c r="GE313" s="16"/>
      <c r="GF313" s="16"/>
      <c r="GG313" s="16"/>
      <c r="GH313" s="16"/>
      <c r="GI313" s="16"/>
      <c r="GJ313" s="16"/>
      <c r="GK313" s="16"/>
      <c r="GL313" s="16"/>
      <c r="GM313" s="16"/>
      <c r="GN313" s="16"/>
      <c r="GO313" s="16"/>
      <c r="GP313" s="16"/>
      <c r="GQ313" s="16"/>
      <c r="GR313" s="16"/>
      <c r="GS313" s="16"/>
      <c r="GT313" s="16"/>
      <c r="GU313" s="16"/>
      <c r="GV313" s="16"/>
      <c r="GW313" s="16"/>
      <c r="GX313" s="16"/>
      <c r="GY313" s="16"/>
      <c r="GZ313" s="16"/>
      <c r="HA313" s="16"/>
      <c r="HB313" s="16"/>
      <c r="HC313" s="16"/>
      <c r="HD313" s="16"/>
      <c r="HE313" s="16"/>
      <c r="HF313" s="16"/>
      <c r="HG313" s="16"/>
      <c r="HH313" s="16"/>
      <c r="HI313" s="16"/>
      <c r="HJ313" s="16"/>
      <c r="HK313" s="16"/>
      <c r="HL313" s="16"/>
      <c r="HM313" s="16"/>
      <c r="HN313" s="16"/>
      <c r="HO313" s="16"/>
      <c r="HP313" s="16"/>
      <c r="HQ313" s="16"/>
      <c r="HR313" s="16"/>
      <c r="HS313" s="16"/>
      <c r="HT313" s="16"/>
      <c r="HU313" s="16"/>
      <c r="HV313" s="16"/>
      <c r="HW313" s="16"/>
      <c r="HX313" s="16"/>
      <c r="HY313" s="16"/>
      <c r="HZ313" s="16"/>
      <c r="IA313" s="16"/>
      <c r="IB313" s="16"/>
      <c r="IC313" s="16"/>
    </row>
    <row r="314" spans="1:237" customFormat="1">
      <c r="A314" s="14"/>
      <c r="B314" s="90" t="s">
        <v>86</v>
      </c>
      <c r="C314" s="91">
        <v>2018</v>
      </c>
      <c r="D314" s="29" t="s">
        <v>14</v>
      </c>
      <c r="E314" s="45"/>
      <c r="F314" s="29" t="s">
        <v>14</v>
      </c>
      <c r="G314" s="45"/>
      <c r="H314" s="29" t="s">
        <v>14</v>
      </c>
      <c r="I314" s="45"/>
      <c r="J314" s="29" t="s">
        <v>14</v>
      </c>
      <c r="K314" s="45"/>
      <c r="L314" s="29" t="s">
        <v>14</v>
      </c>
      <c r="M314" s="78"/>
      <c r="N314" s="29" t="s">
        <v>15</v>
      </c>
      <c r="O314" s="45"/>
      <c r="P314" s="29" t="s">
        <v>14</v>
      </c>
      <c r="Q314" s="45"/>
      <c r="R314" s="29" t="s">
        <v>14</v>
      </c>
      <c r="S314" s="45"/>
      <c r="T314" s="29" t="s">
        <v>14</v>
      </c>
      <c r="U314" s="45"/>
      <c r="V314" s="29" t="s">
        <v>14</v>
      </c>
      <c r="W314" s="45"/>
      <c r="X314" s="29" t="s">
        <v>14</v>
      </c>
      <c r="Y314" s="45"/>
      <c r="Z314" s="29" t="s">
        <v>14</v>
      </c>
      <c r="AA314" s="45"/>
      <c r="AB314" s="29" t="s">
        <v>14</v>
      </c>
      <c r="AC314" s="45"/>
      <c r="AD314" s="29" t="s">
        <v>14</v>
      </c>
      <c r="AE314" s="45"/>
      <c r="AF314" s="29" t="s">
        <v>14</v>
      </c>
      <c r="AG314" s="29"/>
      <c r="AH314" s="29" t="s">
        <v>14</v>
      </c>
      <c r="AI314" s="45"/>
      <c r="AJ314" s="29" t="s">
        <v>14</v>
      </c>
      <c r="AK314" s="45"/>
      <c r="AL314" s="29" t="s">
        <v>14</v>
      </c>
      <c r="AM314" s="45"/>
      <c r="AN314" s="29" t="s">
        <v>14</v>
      </c>
      <c r="AO314" s="45"/>
      <c r="AP314" s="29" t="s">
        <v>14</v>
      </c>
      <c r="AQ314" s="29"/>
      <c r="AR314" s="29" t="s">
        <v>14</v>
      </c>
      <c r="AS314" s="45"/>
      <c r="AT314" s="29" t="s">
        <v>14</v>
      </c>
      <c r="AU314" s="45"/>
      <c r="AV314" s="29" t="s">
        <v>14</v>
      </c>
      <c r="AW314" s="45"/>
      <c r="AX314" s="29" t="s">
        <v>14</v>
      </c>
      <c r="AY314" s="45"/>
      <c r="AZ314" s="29" t="s">
        <v>14</v>
      </c>
      <c r="BA314" s="45"/>
      <c r="BB314" s="29" t="s">
        <v>14</v>
      </c>
      <c r="BC314" s="45"/>
      <c r="BD314" s="29" t="s">
        <v>14</v>
      </c>
      <c r="BE314" s="67"/>
      <c r="BF314" s="16"/>
      <c r="BG314" s="16"/>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c r="CH314" s="14"/>
      <c r="CI314" s="14"/>
      <c r="CJ314" s="14"/>
      <c r="CK314" s="14"/>
      <c r="CL314" s="14"/>
      <c r="CM314" s="14"/>
      <c r="CN314" s="14"/>
      <c r="CO314" s="14"/>
      <c r="CP314" s="14"/>
      <c r="CQ314" s="14"/>
      <c r="CR314" s="14"/>
      <c r="CS314" s="14"/>
      <c r="CT314" s="14"/>
      <c r="CU314" s="14"/>
      <c r="CV314" s="14"/>
      <c r="CW314" s="14"/>
      <c r="CX314" s="14"/>
      <c r="CY314" s="14"/>
      <c r="CZ314" s="14"/>
      <c r="DA314" s="14"/>
      <c r="DB314" s="14"/>
      <c r="DC314" s="14"/>
      <c r="DD314" s="14"/>
      <c r="DE314" s="14"/>
      <c r="DF314" s="14"/>
      <c r="DG314" s="14"/>
      <c r="DH314" s="14"/>
      <c r="DI314" s="14"/>
      <c r="DJ314" s="14"/>
      <c r="DK314" s="14"/>
      <c r="DL314" s="14"/>
      <c r="DM314" s="14"/>
      <c r="DN314" s="14"/>
      <c r="DO314" s="14"/>
      <c r="DP314" s="14"/>
      <c r="DQ314" s="14"/>
      <c r="DR314" s="14"/>
      <c r="DS314" s="14"/>
      <c r="DT314" s="14"/>
      <c r="DU314" s="14"/>
      <c r="DV314" s="14"/>
      <c r="DW314" s="14"/>
      <c r="DX314" s="14"/>
      <c r="DY314" s="14"/>
      <c r="DZ314" s="14"/>
      <c r="EA314" s="14"/>
      <c r="EB314" s="14"/>
      <c r="EC314" s="14"/>
      <c r="ED314" s="14"/>
      <c r="EE314" s="14"/>
      <c r="EF314" s="14"/>
      <c r="EG314" s="14"/>
      <c r="EH314" s="14"/>
      <c r="EI314" s="14"/>
      <c r="EJ314" s="14"/>
      <c r="EK314" s="14"/>
      <c r="EL314" s="14"/>
      <c r="EM314" s="14"/>
      <c r="EN314" s="14"/>
      <c r="EO314" s="14"/>
      <c r="EP314" s="14"/>
      <c r="EQ314" s="14"/>
      <c r="ER314" s="14"/>
      <c r="ES314" s="14"/>
      <c r="ET314" s="14"/>
      <c r="EU314" s="14"/>
      <c r="EV314" s="14"/>
      <c r="EW314" s="14"/>
      <c r="EX314" s="14"/>
      <c r="EY314" s="14"/>
      <c r="EZ314" s="14"/>
      <c r="FA314" s="14"/>
      <c r="FB314" s="14"/>
      <c r="FC314" s="14"/>
      <c r="FD314" s="14"/>
      <c r="FE314" s="14"/>
      <c r="FF314" s="14"/>
      <c r="FG314" s="14"/>
      <c r="FH314" s="14"/>
      <c r="FI314" s="14"/>
      <c r="FJ314" s="14"/>
      <c r="FK314" s="14"/>
      <c r="FL314" s="14"/>
      <c r="FM314" s="14"/>
      <c r="FN314" s="14"/>
      <c r="FO314" s="14"/>
      <c r="FP314" s="14"/>
      <c r="FQ314" s="14"/>
      <c r="FR314" s="14"/>
      <c r="FS314" s="14"/>
      <c r="FT314" s="14"/>
      <c r="FU314" s="14"/>
      <c r="FV314" s="14"/>
      <c r="FW314" s="14"/>
      <c r="FX314" s="14"/>
      <c r="FY314" s="14"/>
      <c r="FZ314" s="14"/>
      <c r="GA314" s="14"/>
      <c r="GB314" s="14"/>
      <c r="GC314" s="14"/>
      <c r="GD314" s="14"/>
      <c r="GE314" s="14"/>
      <c r="GF314" s="14"/>
      <c r="GG314" s="14"/>
      <c r="GH314" s="14"/>
      <c r="GI314" s="14"/>
      <c r="GJ314" s="14"/>
      <c r="GK314" s="14"/>
      <c r="GL314" s="14"/>
      <c r="GM314" s="14"/>
      <c r="GN314" s="14"/>
      <c r="GO314" s="14"/>
      <c r="GP314" s="14"/>
      <c r="GQ314" s="14"/>
      <c r="GR314" s="14"/>
      <c r="GS314" s="14"/>
      <c r="GT314" s="14"/>
      <c r="GU314" s="14"/>
      <c r="GV314" s="14"/>
      <c r="GW314" s="14"/>
      <c r="GX314" s="14"/>
      <c r="GY314" s="14"/>
      <c r="GZ314" s="14"/>
      <c r="HA314" s="14"/>
      <c r="HB314" s="14"/>
      <c r="HC314" s="14"/>
      <c r="HD314" s="14"/>
      <c r="HE314" s="14"/>
      <c r="HF314" s="14"/>
      <c r="HG314" s="14"/>
      <c r="HH314" s="14"/>
      <c r="HI314" s="14"/>
      <c r="HJ314" s="14"/>
      <c r="HK314" s="14"/>
      <c r="HL314" s="14"/>
      <c r="HM314" s="14"/>
      <c r="HN314" s="14"/>
      <c r="HO314" s="14"/>
      <c r="HP314" s="14"/>
      <c r="HQ314" s="14"/>
      <c r="HR314" s="14"/>
      <c r="HS314" s="14"/>
      <c r="HT314" s="14"/>
      <c r="HU314" s="14"/>
      <c r="HV314" s="14"/>
      <c r="HW314" s="14"/>
      <c r="HX314" s="14"/>
      <c r="HY314" s="14"/>
      <c r="HZ314" s="14"/>
      <c r="IA314" s="14"/>
      <c r="IB314" s="14"/>
      <c r="IC314" s="14"/>
    </row>
    <row r="315" spans="1:237" customFormat="1">
      <c r="A315" s="14"/>
      <c r="B315" s="90"/>
      <c r="C315" s="91">
        <v>2019</v>
      </c>
      <c r="D315" s="29" t="s">
        <v>14</v>
      </c>
      <c r="E315" s="45"/>
      <c r="F315" s="29" t="s">
        <v>14</v>
      </c>
      <c r="G315" s="45"/>
      <c r="H315" s="29" t="s">
        <v>14</v>
      </c>
      <c r="I315" s="45"/>
      <c r="J315" s="29" t="s">
        <v>14</v>
      </c>
      <c r="K315" s="45"/>
      <c r="L315" s="29" t="s">
        <v>14</v>
      </c>
      <c r="M315" s="29"/>
      <c r="N315" s="29" t="s">
        <v>15</v>
      </c>
      <c r="O315" s="71" t="s">
        <v>89</v>
      </c>
      <c r="P315" s="29" t="s">
        <v>14</v>
      </c>
      <c r="Q315" s="45"/>
      <c r="R315" s="29" t="s">
        <v>14</v>
      </c>
      <c r="S315" s="45"/>
      <c r="T315" s="29" t="s">
        <v>14</v>
      </c>
      <c r="U315" s="45"/>
      <c r="V315" s="29" t="s">
        <v>14</v>
      </c>
      <c r="W315" s="45"/>
      <c r="X315" s="29" t="s">
        <v>14</v>
      </c>
      <c r="Y315" s="45"/>
      <c r="Z315" s="29" t="s">
        <v>14</v>
      </c>
      <c r="AA315" s="45"/>
      <c r="AB315" s="29" t="s">
        <v>14</v>
      </c>
      <c r="AC315" s="45"/>
      <c r="AD315" s="29" t="s">
        <v>14</v>
      </c>
      <c r="AE315" s="45"/>
      <c r="AF315" s="29" t="s">
        <v>14</v>
      </c>
      <c r="AG315" s="29"/>
      <c r="AH315" s="29" t="s">
        <v>14</v>
      </c>
      <c r="AI315" s="45"/>
      <c r="AJ315" s="29" t="s">
        <v>14</v>
      </c>
      <c r="AK315" s="45"/>
      <c r="AL315" s="29" t="s">
        <v>14</v>
      </c>
      <c r="AM315" s="45"/>
      <c r="AN315" s="29" t="s">
        <v>14</v>
      </c>
      <c r="AO315" s="45"/>
      <c r="AP315" s="29" t="s">
        <v>14</v>
      </c>
      <c r="AQ315" s="29"/>
      <c r="AR315" s="29" t="s">
        <v>14</v>
      </c>
      <c r="AS315" s="45"/>
      <c r="AT315" s="29" t="s">
        <v>14</v>
      </c>
      <c r="AU315" s="45"/>
      <c r="AV315" s="29" t="s">
        <v>14</v>
      </c>
      <c r="AW315" s="45"/>
      <c r="AX315" s="29" t="s">
        <v>14</v>
      </c>
      <c r="AY315" s="45"/>
      <c r="AZ315" s="29" t="s">
        <v>14</v>
      </c>
      <c r="BA315" s="45"/>
      <c r="BB315" s="29" t="s">
        <v>14</v>
      </c>
      <c r="BC315" s="45"/>
      <c r="BD315" s="29" t="s">
        <v>14</v>
      </c>
      <c r="BE315" s="67"/>
      <c r="BF315" s="16"/>
      <c r="BG315" s="16"/>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c r="CL315" s="14"/>
      <c r="CM315" s="14"/>
      <c r="CN315" s="14"/>
      <c r="CO315" s="14"/>
      <c r="CP315" s="14"/>
      <c r="CQ315" s="14"/>
      <c r="CR315" s="14"/>
      <c r="CS315" s="14"/>
      <c r="CT315" s="14"/>
      <c r="CU315" s="14"/>
      <c r="CV315" s="14"/>
      <c r="CW315" s="14"/>
      <c r="CX315" s="14"/>
      <c r="CY315" s="14"/>
      <c r="CZ315" s="14"/>
      <c r="DA315" s="14"/>
      <c r="DB315" s="14"/>
      <c r="DC315" s="14"/>
      <c r="DD315" s="14"/>
      <c r="DE315" s="14"/>
      <c r="DF315" s="14"/>
      <c r="DG315" s="14"/>
      <c r="DH315" s="14"/>
      <c r="DI315" s="14"/>
      <c r="DJ315" s="14"/>
      <c r="DK315" s="14"/>
      <c r="DL315" s="14"/>
      <c r="DM315" s="14"/>
      <c r="DN315" s="14"/>
      <c r="DO315" s="14"/>
      <c r="DP315" s="14"/>
      <c r="DQ315" s="14"/>
      <c r="DR315" s="14"/>
      <c r="DS315" s="14"/>
      <c r="DT315" s="14"/>
      <c r="DU315" s="14"/>
      <c r="DV315" s="14"/>
      <c r="DW315" s="14"/>
      <c r="DX315" s="14"/>
      <c r="DY315" s="14"/>
      <c r="DZ315" s="14"/>
      <c r="EA315" s="14"/>
      <c r="EB315" s="14"/>
      <c r="EC315" s="14"/>
      <c r="ED315" s="14"/>
      <c r="EE315" s="14"/>
      <c r="EF315" s="14"/>
      <c r="EG315" s="14"/>
      <c r="EH315" s="14"/>
      <c r="EI315" s="14"/>
      <c r="EJ315" s="14"/>
      <c r="EK315" s="14"/>
      <c r="EL315" s="14"/>
      <c r="EM315" s="14"/>
      <c r="EN315" s="14"/>
      <c r="EO315" s="14"/>
      <c r="EP315" s="14"/>
      <c r="EQ315" s="14"/>
      <c r="ER315" s="14"/>
      <c r="ES315" s="14"/>
      <c r="ET315" s="14"/>
      <c r="EU315" s="14"/>
      <c r="EV315" s="14"/>
      <c r="EW315" s="14"/>
      <c r="EX315" s="14"/>
      <c r="EY315" s="14"/>
      <c r="EZ315" s="14"/>
      <c r="FA315" s="14"/>
      <c r="FB315" s="14"/>
      <c r="FC315" s="14"/>
      <c r="FD315" s="14"/>
      <c r="FE315" s="14"/>
      <c r="FF315" s="14"/>
      <c r="FG315" s="14"/>
      <c r="FH315" s="14"/>
      <c r="FI315" s="14"/>
      <c r="FJ315" s="14"/>
      <c r="FK315" s="14"/>
      <c r="FL315" s="14"/>
      <c r="FM315" s="14"/>
      <c r="FN315" s="14"/>
      <c r="FO315" s="14"/>
      <c r="FP315" s="14"/>
      <c r="FQ315" s="14"/>
      <c r="FR315" s="14"/>
      <c r="FS315" s="14"/>
      <c r="FT315" s="14"/>
      <c r="FU315" s="14"/>
      <c r="FV315" s="14"/>
      <c r="FW315" s="14"/>
      <c r="FX315" s="14"/>
      <c r="FY315" s="14"/>
      <c r="FZ315" s="14"/>
      <c r="GA315" s="14"/>
      <c r="GB315" s="14"/>
      <c r="GC315" s="14"/>
      <c r="GD315" s="14"/>
      <c r="GE315" s="14"/>
      <c r="GF315" s="14"/>
      <c r="GG315" s="14"/>
      <c r="GH315" s="14"/>
      <c r="GI315" s="14"/>
      <c r="GJ315" s="14"/>
      <c r="GK315" s="14"/>
      <c r="GL315" s="14"/>
      <c r="GM315" s="14"/>
      <c r="GN315" s="14"/>
      <c r="GO315" s="14"/>
      <c r="GP315" s="14"/>
      <c r="GQ315" s="14"/>
      <c r="GR315" s="14"/>
      <c r="GS315" s="14"/>
      <c r="GT315" s="14"/>
      <c r="GU315" s="14"/>
      <c r="GV315" s="14"/>
      <c r="GW315" s="14"/>
      <c r="GX315" s="14"/>
      <c r="GY315" s="14"/>
      <c r="GZ315" s="14"/>
      <c r="HA315" s="14"/>
      <c r="HB315" s="14"/>
      <c r="HC315" s="14"/>
      <c r="HD315" s="14"/>
      <c r="HE315" s="14"/>
      <c r="HF315" s="14"/>
      <c r="HG315" s="14"/>
      <c r="HH315" s="14"/>
      <c r="HI315" s="14"/>
      <c r="HJ315" s="14"/>
      <c r="HK315" s="14"/>
      <c r="HL315" s="14"/>
      <c r="HM315" s="14"/>
      <c r="HN315" s="14"/>
      <c r="HO315" s="14"/>
      <c r="HP315" s="14"/>
      <c r="HQ315" s="14"/>
      <c r="HR315" s="14"/>
      <c r="HS315" s="14"/>
      <c r="HT315" s="14"/>
      <c r="HU315" s="14"/>
      <c r="HV315" s="14"/>
      <c r="HW315" s="14"/>
      <c r="HX315" s="14"/>
      <c r="HY315" s="14"/>
      <c r="HZ315" s="14"/>
      <c r="IA315" s="14"/>
      <c r="IB315" s="14"/>
      <c r="IC315" s="14"/>
    </row>
    <row r="316" spans="1:237" customFormat="1">
      <c r="A316" s="14"/>
      <c r="B316" s="90"/>
      <c r="C316" s="91">
        <v>2020</v>
      </c>
      <c r="D316" s="29" t="s">
        <v>14</v>
      </c>
      <c r="E316" s="45"/>
      <c r="F316" s="29" t="s">
        <v>14</v>
      </c>
      <c r="G316" s="45"/>
      <c r="H316" s="29" t="s">
        <v>14</v>
      </c>
      <c r="I316" s="45"/>
      <c r="J316" s="29" t="s">
        <v>14</v>
      </c>
      <c r="K316" s="45"/>
      <c r="L316" s="29" t="s">
        <v>14</v>
      </c>
      <c r="M316" s="29"/>
      <c r="N316" s="29">
        <v>3</v>
      </c>
      <c r="O316" s="45"/>
      <c r="P316" s="29" t="s">
        <v>14</v>
      </c>
      <c r="Q316" s="45"/>
      <c r="R316" s="29" t="s">
        <v>14</v>
      </c>
      <c r="S316" s="45"/>
      <c r="T316" s="29" t="s">
        <v>14</v>
      </c>
      <c r="U316" s="45"/>
      <c r="V316" s="29" t="s">
        <v>14</v>
      </c>
      <c r="W316" s="45"/>
      <c r="X316" s="29" t="s">
        <v>14</v>
      </c>
      <c r="Y316" s="45"/>
      <c r="Z316" s="29" t="s">
        <v>14</v>
      </c>
      <c r="AA316" s="45"/>
      <c r="AB316" s="29" t="s">
        <v>14</v>
      </c>
      <c r="AC316" s="45"/>
      <c r="AD316" s="29" t="s">
        <v>14</v>
      </c>
      <c r="AE316" s="45"/>
      <c r="AF316" s="29" t="s">
        <v>14</v>
      </c>
      <c r="AG316" s="29"/>
      <c r="AH316" s="29" t="s">
        <v>14</v>
      </c>
      <c r="AI316" s="45"/>
      <c r="AJ316" s="29" t="s">
        <v>14</v>
      </c>
      <c r="AK316" s="45"/>
      <c r="AL316" s="29" t="s">
        <v>14</v>
      </c>
      <c r="AM316" s="45"/>
      <c r="AN316" s="29" t="s">
        <v>14</v>
      </c>
      <c r="AO316" s="45"/>
      <c r="AP316" s="29" t="s">
        <v>14</v>
      </c>
      <c r="AQ316" s="29"/>
      <c r="AR316" s="29" t="s">
        <v>14</v>
      </c>
      <c r="AS316" s="45"/>
      <c r="AT316" s="29" t="s">
        <v>14</v>
      </c>
      <c r="AU316" s="45"/>
      <c r="AV316" s="29" t="s">
        <v>14</v>
      </c>
      <c r="AW316" s="45"/>
      <c r="AX316" s="29" t="s">
        <v>14</v>
      </c>
      <c r="AY316" s="45"/>
      <c r="AZ316" s="29" t="s">
        <v>14</v>
      </c>
      <c r="BA316" s="45"/>
      <c r="BB316" s="29" t="s">
        <v>14</v>
      </c>
      <c r="BC316" s="45"/>
      <c r="BD316" s="29" t="s">
        <v>14</v>
      </c>
      <c r="BE316" s="67"/>
      <c r="BF316" s="16"/>
      <c r="BG316" s="16"/>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c r="CS316" s="14"/>
      <c r="CT316" s="14"/>
      <c r="CU316" s="14"/>
      <c r="CV316" s="14"/>
      <c r="CW316" s="14"/>
      <c r="CX316" s="14"/>
      <c r="CY316" s="14"/>
      <c r="CZ316" s="14"/>
      <c r="DA316" s="14"/>
      <c r="DB316" s="14"/>
      <c r="DC316" s="14"/>
      <c r="DD316" s="14"/>
      <c r="DE316" s="14"/>
      <c r="DF316" s="14"/>
      <c r="DG316" s="14"/>
      <c r="DH316" s="14"/>
      <c r="DI316" s="14"/>
      <c r="DJ316" s="14"/>
      <c r="DK316" s="14"/>
      <c r="DL316" s="14"/>
      <c r="DM316" s="14"/>
      <c r="DN316" s="14"/>
      <c r="DO316" s="14"/>
      <c r="DP316" s="14"/>
      <c r="DQ316" s="14"/>
      <c r="DR316" s="14"/>
      <c r="DS316" s="14"/>
      <c r="DT316" s="14"/>
      <c r="DU316" s="14"/>
      <c r="DV316" s="14"/>
      <c r="DW316" s="14"/>
      <c r="DX316" s="14"/>
      <c r="DY316" s="14"/>
      <c r="DZ316" s="14"/>
      <c r="EA316" s="14"/>
      <c r="EB316" s="14"/>
      <c r="EC316" s="14"/>
      <c r="ED316" s="14"/>
      <c r="EE316" s="14"/>
      <c r="EF316" s="14"/>
      <c r="EG316" s="14"/>
      <c r="EH316" s="14"/>
      <c r="EI316" s="14"/>
      <c r="EJ316" s="14"/>
      <c r="EK316" s="14"/>
      <c r="EL316" s="14"/>
      <c r="EM316" s="14"/>
      <c r="EN316" s="14"/>
      <c r="EO316" s="14"/>
      <c r="EP316" s="14"/>
      <c r="EQ316" s="14"/>
      <c r="ER316" s="14"/>
      <c r="ES316" s="14"/>
      <c r="ET316" s="14"/>
      <c r="EU316" s="14"/>
      <c r="EV316" s="14"/>
      <c r="EW316" s="14"/>
      <c r="EX316" s="14"/>
      <c r="EY316" s="14"/>
      <c r="EZ316" s="14"/>
      <c r="FA316" s="14"/>
      <c r="FB316" s="14"/>
      <c r="FC316" s="14"/>
      <c r="FD316" s="14"/>
      <c r="FE316" s="14"/>
      <c r="FF316" s="14"/>
      <c r="FG316" s="14"/>
      <c r="FH316" s="14"/>
      <c r="FI316" s="14"/>
      <c r="FJ316" s="14"/>
      <c r="FK316" s="14"/>
      <c r="FL316" s="14"/>
      <c r="FM316" s="14"/>
      <c r="FN316" s="14"/>
      <c r="FO316" s="14"/>
      <c r="FP316" s="14"/>
      <c r="FQ316" s="14"/>
      <c r="FR316" s="14"/>
      <c r="FS316" s="14"/>
      <c r="FT316" s="14"/>
      <c r="FU316" s="14"/>
      <c r="FV316" s="14"/>
      <c r="FW316" s="14"/>
      <c r="FX316" s="14"/>
      <c r="FY316" s="14"/>
      <c r="FZ316" s="14"/>
      <c r="GA316" s="14"/>
      <c r="GB316" s="14"/>
      <c r="GC316" s="14"/>
      <c r="GD316" s="14"/>
      <c r="GE316" s="14"/>
      <c r="GF316" s="14"/>
      <c r="GG316" s="14"/>
      <c r="GH316" s="14"/>
      <c r="GI316" s="14"/>
      <c r="GJ316" s="14"/>
      <c r="GK316" s="14"/>
      <c r="GL316" s="14"/>
      <c r="GM316" s="14"/>
      <c r="GN316" s="14"/>
      <c r="GO316" s="14"/>
      <c r="GP316" s="14"/>
      <c r="GQ316" s="14"/>
      <c r="GR316" s="14"/>
      <c r="GS316" s="14"/>
      <c r="GT316" s="14"/>
      <c r="GU316" s="14"/>
      <c r="GV316" s="14"/>
      <c r="GW316" s="14"/>
      <c r="GX316" s="14"/>
      <c r="GY316" s="14"/>
      <c r="GZ316" s="14"/>
      <c r="HA316" s="14"/>
      <c r="HB316" s="14"/>
      <c r="HC316" s="14"/>
      <c r="HD316" s="14"/>
      <c r="HE316" s="14"/>
      <c r="HF316" s="14"/>
      <c r="HG316" s="14"/>
      <c r="HH316" s="14"/>
      <c r="HI316" s="14"/>
      <c r="HJ316" s="14"/>
      <c r="HK316" s="14"/>
      <c r="HL316" s="14"/>
      <c r="HM316" s="14"/>
      <c r="HN316" s="14"/>
      <c r="HO316" s="14"/>
      <c r="HP316" s="14"/>
      <c r="HQ316" s="14"/>
      <c r="HR316" s="14"/>
      <c r="HS316" s="14"/>
      <c r="HT316" s="14"/>
      <c r="HU316" s="14"/>
      <c r="HV316" s="14"/>
      <c r="HW316" s="14"/>
      <c r="HX316" s="14"/>
      <c r="HY316" s="14"/>
      <c r="HZ316" s="14"/>
      <c r="IA316" s="14"/>
      <c r="IB316" s="14"/>
      <c r="IC316" s="14"/>
    </row>
    <row r="317" spans="1:237" s="5" customFormat="1">
      <c r="A317" s="16"/>
      <c r="B317" s="90"/>
      <c r="C317" s="91">
        <v>2021</v>
      </c>
      <c r="D317" s="29" t="s">
        <v>14</v>
      </c>
      <c r="E317" s="29"/>
      <c r="F317" s="29" t="s">
        <v>14</v>
      </c>
      <c r="G317" s="29"/>
      <c r="H317" s="29" t="s">
        <v>14</v>
      </c>
      <c r="I317" s="29"/>
      <c r="J317" s="29" t="s">
        <v>14</v>
      </c>
      <c r="K317" s="29"/>
      <c r="L317" s="29" t="s">
        <v>14</v>
      </c>
      <c r="M317" s="29"/>
      <c r="N317" s="29">
        <v>57</v>
      </c>
      <c r="O317" s="29"/>
      <c r="P317" s="29" t="s">
        <v>14</v>
      </c>
      <c r="Q317" s="29"/>
      <c r="R317" s="29" t="s">
        <v>14</v>
      </c>
      <c r="S317" s="29"/>
      <c r="T317" s="29" t="s">
        <v>14</v>
      </c>
      <c r="U317" s="29"/>
      <c r="V317" s="29" t="s">
        <v>14</v>
      </c>
      <c r="W317" s="29"/>
      <c r="X317" s="29" t="s">
        <v>14</v>
      </c>
      <c r="Y317" s="29"/>
      <c r="Z317" s="29" t="s">
        <v>14</v>
      </c>
      <c r="AA317" s="29"/>
      <c r="AB317" s="29" t="s">
        <v>14</v>
      </c>
      <c r="AC317" s="29"/>
      <c r="AD317" s="29" t="s">
        <v>14</v>
      </c>
      <c r="AE317" s="29"/>
      <c r="AF317" s="29" t="s">
        <v>14</v>
      </c>
      <c r="AG317" s="29"/>
      <c r="AH317" s="29" t="s">
        <v>14</v>
      </c>
      <c r="AI317" s="29"/>
      <c r="AJ317" s="29" t="s">
        <v>14</v>
      </c>
      <c r="AK317" s="29"/>
      <c r="AL317" s="29" t="s">
        <v>14</v>
      </c>
      <c r="AM317" s="29"/>
      <c r="AN317" s="29" t="s">
        <v>14</v>
      </c>
      <c r="AO317" s="29"/>
      <c r="AP317" s="29" t="s">
        <v>14</v>
      </c>
      <c r="AQ317" s="29"/>
      <c r="AR317" s="29" t="s">
        <v>14</v>
      </c>
      <c r="AS317" s="29"/>
      <c r="AT317" s="29" t="s">
        <v>14</v>
      </c>
      <c r="AU317" s="29"/>
      <c r="AV317" s="29" t="s">
        <v>14</v>
      </c>
      <c r="AW317" s="29"/>
      <c r="AX317" s="29" t="s">
        <v>14</v>
      </c>
      <c r="AY317" s="29"/>
      <c r="AZ317" s="29">
        <v>6</v>
      </c>
      <c r="BA317" s="29"/>
      <c r="BB317" s="29" t="s">
        <v>14</v>
      </c>
      <c r="BC317" s="29"/>
      <c r="BD317" s="29" t="s">
        <v>14</v>
      </c>
      <c r="BE317" s="67"/>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c r="CW317" s="16"/>
      <c r="CX317" s="16"/>
      <c r="CY317" s="16"/>
      <c r="CZ317" s="16"/>
      <c r="DA317" s="16"/>
      <c r="DB317" s="16"/>
      <c r="DC317" s="16"/>
      <c r="DD317" s="16"/>
      <c r="DE317" s="16"/>
      <c r="DF317" s="16"/>
      <c r="DG317" s="16"/>
      <c r="DH317" s="16"/>
      <c r="DI317" s="16"/>
      <c r="DJ317" s="16"/>
      <c r="DK317" s="16"/>
      <c r="DL317" s="16"/>
      <c r="DM317" s="16"/>
      <c r="DN317" s="16"/>
      <c r="DO317" s="16"/>
      <c r="DP317" s="16"/>
      <c r="DQ317" s="16"/>
      <c r="DR317" s="16"/>
      <c r="DS317" s="16"/>
      <c r="DT317" s="16"/>
      <c r="DU317" s="16"/>
      <c r="DV317" s="16"/>
      <c r="DW317" s="16"/>
      <c r="DX317" s="16"/>
      <c r="DY317" s="16"/>
      <c r="DZ317" s="16"/>
      <c r="EA317" s="16"/>
      <c r="EB317" s="16"/>
      <c r="EC317" s="16"/>
      <c r="ED317" s="16"/>
      <c r="EE317" s="16"/>
      <c r="EF317" s="16"/>
      <c r="EG317" s="16"/>
      <c r="EH317" s="16"/>
      <c r="EI317" s="16"/>
      <c r="EJ317" s="16"/>
      <c r="EK317" s="16"/>
      <c r="EL317" s="16"/>
      <c r="EM317" s="16"/>
      <c r="EN317" s="16"/>
      <c r="EO317" s="16"/>
      <c r="EP317" s="16"/>
      <c r="EQ317" s="16"/>
      <c r="ER317" s="16"/>
      <c r="ES317" s="16"/>
      <c r="ET317" s="16"/>
      <c r="EU317" s="16"/>
      <c r="EV317" s="16"/>
      <c r="EW317" s="16"/>
      <c r="EX317" s="16"/>
      <c r="EY317" s="16"/>
      <c r="EZ317" s="16"/>
      <c r="FA317" s="16"/>
      <c r="FB317" s="16"/>
      <c r="FC317" s="16"/>
      <c r="FD317" s="16"/>
      <c r="FE317" s="16"/>
      <c r="FF317" s="16"/>
      <c r="FG317" s="16"/>
      <c r="FH317" s="16"/>
      <c r="FI317" s="16"/>
      <c r="FJ317" s="16"/>
      <c r="FK317" s="16"/>
      <c r="FL317" s="16"/>
      <c r="FM317" s="16"/>
      <c r="FN317" s="16"/>
      <c r="FO317" s="16"/>
      <c r="FP317" s="16"/>
      <c r="FQ317" s="16"/>
      <c r="FR317" s="16"/>
      <c r="FS317" s="16"/>
      <c r="FT317" s="16"/>
      <c r="FU317" s="16"/>
      <c r="FV317" s="16"/>
      <c r="FW317" s="16"/>
      <c r="FX317" s="16"/>
      <c r="FY317" s="16"/>
      <c r="FZ317" s="16"/>
      <c r="GA317" s="16"/>
      <c r="GB317" s="16"/>
      <c r="GC317" s="16"/>
      <c r="GD317" s="16"/>
      <c r="GE317" s="16"/>
      <c r="GF317" s="16"/>
      <c r="GG317" s="16"/>
      <c r="GH317" s="16"/>
      <c r="GI317" s="16"/>
      <c r="GJ317" s="16"/>
      <c r="GK317" s="16"/>
      <c r="GL317" s="16"/>
      <c r="GM317" s="16"/>
      <c r="GN317" s="16"/>
      <c r="GO317" s="16"/>
      <c r="GP317" s="16"/>
      <c r="GQ317" s="16"/>
      <c r="GR317" s="16"/>
      <c r="GS317" s="16"/>
      <c r="GT317" s="16"/>
      <c r="GU317" s="16"/>
      <c r="GV317" s="16"/>
      <c r="GW317" s="16"/>
      <c r="GX317" s="16"/>
      <c r="GY317" s="16"/>
      <c r="GZ317" s="16"/>
      <c r="HA317" s="16"/>
      <c r="HB317" s="16"/>
      <c r="HC317" s="16"/>
      <c r="HD317" s="16"/>
      <c r="HE317" s="16"/>
      <c r="HF317" s="16"/>
      <c r="HG317" s="16"/>
      <c r="HH317" s="16"/>
      <c r="HI317" s="16"/>
      <c r="HJ317" s="16"/>
      <c r="HK317" s="16"/>
      <c r="HL317" s="16"/>
      <c r="HM317" s="16"/>
      <c r="HN317" s="16"/>
      <c r="HO317" s="16"/>
      <c r="HP317" s="16"/>
      <c r="HQ317" s="16"/>
      <c r="HR317" s="16"/>
      <c r="HS317" s="16"/>
      <c r="HT317" s="16"/>
      <c r="HU317" s="16"/>
      <c r="HV317" s="16"/>
      <c r="HW317" s="16"/>
      <c r="HX317" s="16"/>
      <c r="HY317" s="16"/>
      <c r="HZ317" s="16"/>
      <c r="IA317" s="16"/>
      <c r="IB317" s="16"/>
      <c r="IC317" s="16"/>
    </row>
    <row r="318" spans="1:237" s="4" customFormat="1">
      <c r="A318" s="16"/>
      <c r="B318" s="90"/>
      <c r="C318" s="92">
        <v>2022</v>
      </c>
      <c r="D318" s="29" t="s">
        <v>14</v>
      </c>
      <c r="E318" s="29"/>
      <c r="F318" s="29" t="s">
        <v>14</v>
      </c>
      <c r="G318" s="29"/>
      <c r="H318" s="29" t="s">
        <v>14</v>
      </c>
      <c r="I318" s="29"/>
      <c r="J318" s="29" t="s">
        <v>14</v>
      </c>
      <c r="K318" s="29"/>
      <c r="L318" s="29" t="s">
        <v>14</v>
      </c>
      <c r="M318" s="29"/>
      <c r="N318" s="29" t="s">
        <v>15</v>
      </c>
      <c r="O318" s="29"/>
      <c r="P318" s="29" t="s">
        <v>14</v>
      </c>
      <c r="Q318" s="29"/>
      <c r="R318" s="29" t="s">
        <v>14</v>
      </c>
      <c r="S318" s="29"/>
      <c r="T318" s="29" t="s">
        <v>14</v>
      </c>
      <c r="U318" s="29"/>
      <c r="V318" s="29" t="s">
        <v>14</v>
      </c>
      <c r="W318" s="29"/>
      <c r="X318" s="29" t="s">
        <v>14</v>
      </c>
      <c r="Y318" s="29"/>
      <c r="Z318" s="29" t="s">
        <v>14</v>
      </c>
      <c r="AA318" s="29"/>
      <c r="AB318" s="29" t="s">
        <v>14</v>
      </c>
      <c r="AC318" s="29"/>
      <c r="AD318" s="29" t="s">
        <v>14</v>
      </c>
      <c r="AE318" s="29"/>
      <c r="AF318" s="29" t="s">
        <v>14</v>
      </c>
      <c r="AG318" s="29"/>
      <c r="AH318" s="29" t="s">
        <v>14</v>
      </c>
      <c r="AI318" s="29"/>
      <c r="AJ318" s="29" t="s">
        <v>14</v>
      </c>
      <c r="AK318" s="29"/>
      <c r="AL318" s="29" t="s">
        <v>14</v>
      </c>
      <c r="AM318" s="29"/>
      <c r="AN318" s="29" t="s">
        <v>14</v>
      </c>
      <c r="AO318" s="29"/>
      <c r="AP318" s="29" t="s">
        <v>14</v>
      </c>
      <c r="AQ318" s="29"/>
      <c r="AR318" s="29" t="s">
        <v>14</v>
      </c>
      <c r="AS318" s="29"/>
      <c r="AT318" s="29" t="s">
        <v>14</v>
      </c>
      <c r="AU318" s="29"/>
      <c r="AV318" s="29" t="s">
        <v>15</v>
      </c>
      <c r="AW318" s="29"/>
      <c r="AX318" s="29" t="s">
        <v>14</v>
      </c>
      <c r="AY318" s="29"/>
      <c r="AZ318" s="29" t="s">
        <v>14</v>
      </c>
      <c r="BA318" s="29"/>
      <c r="BB318" s="29" t="s">
        <v>14</v>
      </c>
      <c r="BC318" s="29"/>
      <c r="BD318" s="29" t="s">
        <v>14</v>
      </c>
      <c r="BE318" s="67"/>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c r="CW318" s="16"/>
      <c r="CX318" s="16"/>
      <c r="CY318" s="16"/>
      <c r="CZ318" s="16"/>
      <c r="DA318" s="16"/>
      <c r="DB318" s="16"/>
      <c r="DC318" s="16"/>
      <c r="DD318" s="16"/>
      <c r="DE318" s="16"/>
      <c r="DF318" s="16"/>
      <c r="DG318" s="16"/>
      <c r="DH318" s="16"/>
      <c r="DI318" s="16"/>
      <c r="DJ318" s="16"/>
      <c r="DK318" s="16"/>
      <c r="DL318" s="16"/>
      <c r="DM318" s="16"/>
      <c r="DN318" s="16"/>
      <c r="DO318" s="16"/>
      <c r="DP318" s="16"/>
      <c r="DQ318" s="16"/>
      <c r="DR318" s="16"/>
      <c r="DS318" s="16"/>
      <c r="DT318" s="16"/>
      <c r="DU318" s="16"/>
      <c r="DV318" s="16"/>
      <c r="DW318" s="16"/>
      <c r="DX318" s="16"/>
      <c r="DY318" s="16"/>
      <c r="DZ318" s="16"/>
      <c r="EA318" s="16"/>
      <c r="EB318" s="16"/>
      <c r="EC318" s="16"/>
      <c r="ED318" s="16"/>
      <c r="EE318" s="16"/>
      <c r="EF318" s="16"/>
      <c r="EG318" s="16"/>
      <c r="EH318" s="16"/>
      <c r="EI318" s="16"/>
      <c r="EJ318" s="16"/>
      <c r="EK318" s="16"/>
      <c r="EL318" s="16"/>
      <c r="EM318" s="16"/>
      <c r="EN318" s="16"/>
      <c r="EO318" s="16"/>
      <c r="EP318" s="16"/>
      <c r="EQ318" s="16"/>
      <c r="ER318" s="16"/>
      <c r="ES318" s="16"/>
      <c r="ET318" s="16"/>
      <c r="EU318" s="16"/>
      <c r="EV318" s="16"/>
      <c r="EW318" s="16"/>
      <c r="EX318" s="16"/>
      <c r="EY318" s="16"/>
      <c r="EZ318" s="16"/>
      <c r="FA318" s="16"/>
      <c r="FB318" s="16"/>
      <c r="FC318" s="16"/>
      <c r="FD318" s="16"/>
      <c r="FE318" s="16"/>
      <c r="FF318" s="16"/>
      <c r="FG318" s="16"/>
      <c r="FH318" s="16"/>
      <c r="FI318" s="16"/>
      <c r="FJ318" s="16"/>
      <c r="FK318" s="16"/>
      <c r="FL318" s="16"/>
      <c r="FM318" s="16"/>
      <c r="FN318" s="16"/>
      <c r="FO318" s="16"/>
      <c r="FP318" s="16"/>
      <c r="FQ318" s="16"/>
      <c r="FR318" s="16"/>
      <c r="FS318" s="16"/>
      <c r="FT318" s="16"/>
      <c r="FU318" s="16"/>
      <c r="FV318" s="16"/>
      <c r="FW318" s="16"/>
      <c r="FX318" s="16"/>
      <c r="FY318" s="16"/>
      <c r="FZ318" s="16"/>
      <c r="GA318" s="16"/>
      <c r="GB318" s="16"/>
      <c r="GC318" s="16"/>
      <c r="GD318" s="16"/>
      <c r="GE318" s="16"/>
      <c r="GF318" s="16"/>
      <c r="GG318" s="16"/>
      <c r="GH318" s="16"/>
      <c r="GI318" s="16"/>
      <c r="GJ318" s="16"/>
      <c r="GK318" s="16"/>
      <c r="GL318" s="16"/>
      <c r="GM318" s="16"/>
      <c r="GN318" s="16"/>
      <c r="GO318" s="16"/>
      <c r="GP318" s="16"/>
      <c r="GQ318" s="16"/>
      <c r="GR318" s="16"/>
      <c r="GS318" s="16"/>
      <c r="GT318" s="16"/>
      <c r="GU318" s="16"/>
      <c r="GV318" s="16"/>
      <c r="GW318" s="16"/>
      <c r="GX318" s="16"/>
      <c r="GY318" s="16"/>
      <c r="GZ318" s="16"/>
      <c r="HA318" s="16"/>
      <c r="HB318" s="16"/>
      <c r="HC318" s="16"/>
      <c r="HD318" s="16"/>
      <c r="HE318" s="16"/>
      <c r="HF318" s="16"/>
      <c r="HG318" s="16"/>
      <c r="HH318" s="16"/>
      <c r="HI318" s="16"/>
      <c r="HJ318" s="16"/>
      <c r="HK318" s="16"/>
      <c r="HL318" s="16"/>
      <c r="HM318" s="16"/>
      <c r="HN318" s="16"/>
      <c r="HO318" s="16"/>
      <c r="HP318" s="16"/>
      <c r="HQ318" s="16"/>
      <c r="HR318" s="16"/>
      <c r="HS318" s="16"/>
      <c r="HT318" s="16"/>
      <c r="HU318" s="16"/>
      <c r="HV318" s="16"/>
      <c r="HW318" s="16"/>
      <c r="HX318" s="16"/>
      <c r="HY318" s="16"/>
      <c r="HZ318" s="16"/>
      <c r="IA318" s="16"/>
      <c r="IB318" s="16"/>
      <c r="IC318" s="16"/>
    </row>
    <row r="319" spans="1:237" s="3" customFormat="1" ht="28.5">
      <c r="A319" s="25"/>
      <c r="B319" s="99" t="s">
        <v>165</v>
      </c>
      <c r="C319" s="91">
        <v>2018</v>
      </c>
      <c r="D319" s="29" t="s">
        <v>14</v>
      </c>
      <c r="E319" s="45"/>
      <c r="F319" s="29" t="s">
        <v>14</v>
      </c>
      <c r="G319" s="45"/>
      <c r="H319" s="29" t="s">
        <v>14</v>
      </c>
      <c r="I319" s="45"/>
      <c r="J319" s="29" t="s">
        <v>14</v>
      </c>
      <c r="K319" s="45"/>
      <c r="L319" s="29">
        <v>12</v>
      </c>
      <c r="M319" s="29"/>
      <c r="N319" s="29" t="s">
        <v>14</v>
      </c>
      <c r="O319" s="45"/>
      <c r="P319" s="29" t="s">
        <v>14</v>
      </c>
      <c r="Q319" s="45"/>
      <c r="R319" s="29" t="s">
        <v>14</v>
      </c>
      <c r="S319" s="45"/>
      <c r="T319" s="29" t="s">
        <v>14</v>
      </c>
      <c r="U319" s="45"/>
      <c r="V319" s="29" t="s">
        <v>14</v>
      </c>
      <c r="W319" s="45"/>
      <c r="X319" s="29" t="s">
        <v>14</v>
      </c>
      <c r="Y319" s="45"/>
      <c r="Z319" s="29" t="s">
        <v>14</v>
      </c>
      <c r="AA319" s="45"/>
      <c r="AB319" s="29" t="s">
        <v>14</v>
      </c>
      <c r="AC319" s="45"/>
      <c r="AD319" s="29" t="s">
        <v>14</v>
      </c>
      <c r="AE319" s="45"/>
      <c r="AF319" s="29" t="s">
        <v>14</v>
      </c>
      <c r="AG319" s="29"/>
      <c r="AH319" s="29" t="s">
        <v>14</v>
      </c>
      <c r="AI319" s="45"/>
      <c r="AJ319" s="29" t="s">
        <v>14</v>
      </c>
      <c r="AK319" s="45"/>
      <c r="AL319" s="29" t="s">
        <v>14</v>
      </c>
      <c r="AM319" s="45"/>
      <c r="AN319" s="29" t="s">
        <v>14</v>
      </c>
      <c r="AO319" s="45"/>
      <c r="AP319" s="29">
        <v>10</v>
      </c>
      <c r="AQ319" s="29"/>
      <c r="AR319" s="29" t="s">
        <v>14</v>
      </c>
      <c r="AS319" s="45"/>
      <c r="AT319" s="29" t="s">
        <v>15</v>
      </c>
      <c r="AU319" s="45"/>
      <c r="AV319" s="29" t="s">
        <v>14</v>
      </c>
      <c r="AW319" s="45"/>
      <c r="AX319" s="29" t="s">
        <v>14</v>
      </c>
      <c r="AY319" s="45"/>
      <c r="AZ319" s="29" t="s">
        <v>14</v>
      </c>
      <c r="BA319" s="45"/>
      <c r="BB319" s="29" t="s">
        <v>14</v>
      </c>
      <c r="BC319" s="45"/>
      <c r="BD319" s="29" t="s">
        <v>14</v>
      </c>
      <c r="BE319" s="67"/>
      <c r="BF319" s="16"/>
      <c r="BG319" s="16"/>
      <c r="BH319" s="25"/>
      <c r="BI319" s="25"/>
      <c r="BJ319" s="25"/>
      <c r="BK319" s="25"/>
      <c r="BL319" s="25"/>
      <c r="BM319" s="25"/>
      <c r="BN319" s="25"/>
      <c r="BO319" s="25"/>
      <c r="BP319" s="25"/>
      <c r="BQ319" s="25"/>
      <c r="BR319" s="25"/>
      <c r="BS319" s="25"/>
      <c r="BT319" s="25"/>
      <c r="BU319" s="25"/>
      <c r="BV319" s="25"/>
      <c r="BW319" s="25"/>
      <c r="BX319" s="25"/>
      <c r="BY319" s="25"/>
      <c r="BZ319" s="25"/>
      <c r="CA319" s="25"/>
      <c r="CB319" s="25"/>
      <c r="CC319" s="25"/>
      <c r="CD319" s="25"/>
      <c r="CE319" s="25"/>
      <c r="CF319" s="25"/>
      <c r="CG319" s="25"/>
      <c r="CH319" s="25"/>
      <c r="CI319" s="25"/>
      <c r="CJ319" s="25"/>
      <c r="CK319" s="25"/>
      <c r="CL319" s="25"/>
      <c r="CM319" s="25"/>
      <c r="CN319" s="25"/>
      <c r="CO319" s="25"/>
      <c r="CP319" s="25"/>
      <c r="CQ319" s="25"/>
      <c r="CR319" s="25"/>
      <c r="CS319" s="25"/>
      <c r="CT319" s="25"/>
      <c r="CU319" s="25"/>
      <c r="CV319" s="25"/>
      <c r="CW319" s="25"/>
      <c r="CX319" s="25"/>
      <c r="CY319" s="25"/>
      <c r="CZ319" s="25"/>
      <c r="DA319" s="25"/>
      <c r="DB319" s="25"/>
      <c r="DC319" s="25"/>
      <c r="DD319" s="25"/>
      <c r="DE319" s="25"/>
      <c r="DF319" s="25"/>
      <c r="DG319" s="25"/>
      <c r="DH319" s="25"/>
      <c r="DI319" s="25"/>
      <c r="DJ319" s="25"/>
      <c r="DK319" s="25"/>
      <c r="DL319" s="25"/>
      <c r="DM319" s="25"/>
      <c r="DN319" s="25"/>
      <c r="DO319" s="25"/>
      <c r="DP319" s="25"/>
      <c r="DQ319" s="25"/>
      <c r="DR319" s="25"/>
      <c r="DS319" s="25"/>
      <c r="DT319" s="25"/>
      <c r="DU319" s="25"/>
      <c r="DV319" s="25"/>
      <c r="DW319" s="25"/>
      <c r="DX319" s="25"/>
      <c r="DY319" s="25"/>
      <c r="DZ319" s="25"/>
      <c r="EA319" s="25"/>
      <c r="EB319" s="25"/>
      <c r="EC319" s="25"/>
      <c r="ED319" s="25"/>
      <c r="EE319" s="25"/>
      <c r="EF319" s="25"/>
      <c r="EG319" s="25"/>
      <c r="EH319" s="25"/>
      <c r="EI319" s="25"/>
      <c r="EJ319" s="25"/>
      <c r="EK319" s="25"/>
      <c r="EL319" s="25"/>
      <c r="EM319" s="25"/>
      <c r="EN319" s="25"/>
      <c r="EO319" s="25"/>
      <c r="EP319" s="25"/>
      <c r="EQ319" s="25"/>
      <c r="ER319" s="25"/>
      <c r="ES319" s="25"/>
      <c r="ET319" s="25"/>
      <c r="EU319" s="25"/>
      <c r="EV319" s="25"/>
      <c r="EW319" s="25"/>
      <c r="EX319" s="25"/>
      <c r="EY319" s="25"/>
      <c r="EZ319" s="25"/>
      <c r="FA319" s="25"/>
      <c r="FB319" s="25"/>
      <c r="FC319" s="25"/>
      <c r="FD319" s="25"/>
      <c r="FE319" s="25"/>
      <c r="FF319" s="25"/>
      <c r="FG319" s="25"/>
      <c r="FH319" s="25"/>
      <c r="FI319" s="25"/>
      <c r="FJ319" s="25"/>
      <c r="FK319" s="25"/>
      <c r="FL319" s="25"/>
      <c r="FM319" s="25"/>
      <c r="FN319" s="25"/>
      <c r="FO319" s="25"/>
      <c r="FP319" s="25"/>
      <c r="FQ319" s="25"/>
      <c r="FR319" s="25"/>
      <c r="FS319" s="25"/>
      <c r="FT319" s="25"/>
      <c r="FU319" s="25"/>
      <c r="FV319" s="25"/>
      <c r="FW319" s="25"/>
      <c r="FX319" s="25"/>
      <c r="FY319" s="25"/>
      <c r="FZ319" s="25"/>
      <c r="GA319" s="25"/>
      <c r="GB319" s="25"/>
      <c r="GC319" s="25"/>
      <c r="GD319" s="25"/>
      <c r="GE319" s="25"/>
      <c r="GF319" s="25"/>
      <c r="GG319" s="25"/>
      <c r="GH319" s="25"/>
      <c r="GI319" s="25"/>
      <c r="GJ319" s="25"/>
      <c r="GK319" s="25"/>
      <c r="GL319" s="25"/>
      <c r="GM319" s="25"/>
      <c r="GN319" s="25"/>
      <c r="GO319" s="25"/>
      <c r="GP319" s="25"/>
      <c r="GQ319" s="25"/>
      <c r="GR319" s="25"/>
      <c r="GS319" s="25"/>
      <c r="GT319" s="25"/>
      <c r="GU319" s="25"/>
      <c r="GV319" s="25"/>
      <c r="GW319" s="25"/>
      <c r="GX319" s="25"/>
      <c r="GY319" s="25"/>
      <c r="GZ319" s="25"/>
      <c r="HA319" s="25"/>
      <c r="HB319" s="25"/>
      <c r="HC319" s="25"/>
      <c r="HD319" s="25"/>
      <c r="HE319" s="25"/>
      <c r="HF319" s="25"/>
      <c r="HG319" s="25"/>
      <c r="HH319" s="25"/>
      <c r="HI319" s="25"/>
      <c r="HJ319" s="25"/>
      <c r="HK319" s="25"/>
      <c r="HL319" s="25"/>
      <c r="HM319" s="25"/>
      <c r="HN319" s="25"/>
      <c r="HO319" s="25"/>
      <c r="HP319" s="25"/>
      <c r="HQ319" s="25"/>
      <c r="HR319" s="25"/>
      <c r="HS319" s="25"/>
      <c r="HT319" s="25"/>
      <c r="HU319" s="25"/>
      <c r="HV319" s="25"/>
      <c r="HW319" s="25"/>
      <c r="HX319" s="25"/>
      <c r="HY319" s="25"/>
      <c r="HZ319" s="25"/>
      <c r="IA319" s="25"/>
      <c r="IB319" s="25"/>
      <c r="IC319" s="25"/>
    </row>
    <row r="320" spans="1:237" s="3" customFormat="1">
      <c r="A320" s="25"/>
      <c r="B320" s="31" t="s">
        <v>137</v>
      </c>
      <c r="C320" s="32">
        <v>2018</v>
      </c>
      <c r="D320" s="17">
        <f>SUBTOTAL(9,D227,D232,D237,D242,D247,D248,D260,D265,D270,D278,D282,D286,D291,D296,D298,D305,D310,D314,D319)</f>
        <v>23416</v>
      </c>
      <c r="E320" s="17"/>
      <c r="F320" s="17">
        <f>SUBTOTAL(9,F227,F232,F237,F242,F247,F248,F260,F265,F270,F278,F282,F286,F291,F296,F298,F305,F310,F314,F319)</f>
        <v>0</v>
      </c>
      <c r="G320" s="17"/>
      <c r="H320" s="17">
        <f>SUBTOTAL(9,H227,H232,H237,H242,H247,H248,H260,H265,H270,H278,H282,H286,H291,H296,H298,H305,H310,H314,H319)</f>
        <v>0</v>
      </c>
      <c r="I320" s="17"/>
      <c r="J320" s="17">
        <f>SUBTOTAL(9,J227,J232,J237,J242,J247,J248,J260,J265,J270,J278,J282,J286,J291,J296,J298,J305,J310,J314,J319)</f>
        <v>0</v>
      </c>
      <c r="K320" s="17"/>
      <c r="L320" s="17">
        <f>SUBTOTAL(9,L227,L232,L237,L242,L247,L248,L260,L265,L270,L278,L282,L286,L291,L296,L298,L305,L310,L314,L319)</f>
        <v>61</v>
      </c>
      <c r="M320" s="17"/>
      <c r="N320" s="17">
        <f>SUBTOTAL(9,N227,N232,N237,N242,N247,N248,N260,N265,N270,N278,N282,N286,N291,N296,N298,N305,N310,N314,N319)</f>
        <v>125</v>
      </c>
      <c r="O320" s="17"/>
      <c r="P320" s="17">
        <f>SUBTOTAL(9,P227,P232,P237,P242,P247,P248,P260,P265,P270,P278,P282,P286,P291,P296,P298,P305,P310,P314,P319)</f>
        <v>0</v>
      </c>
      <c r="Q320" s="17"/>
      <c r="R320" s="17">
        <f>SUBTOTAL(9,R227,R232,R237,R242,R247,R248,R260,R265,R270,R278,R282,R286,R291,R296,R298,R305,R310,R314,R319)</f>
        <v>0</v>
      </c>
      <c r="S320" s="17"/>
      <c r="T320" s="17">
        <f>SUBTOTAL(9,T227,T232,T237,T242,T247,T248,T260,T265,T270,T278,T282,T286,T291,T296,T298,T305,T310,T314,T319)</f>
        <v>0</v>
      </c>
      <c r="U320" s="17"/>
      <c r="V320" s="17">
        <f>SUBTOTAL(9,V227,V232,V237,V242,V247,V248,V260,V265,V270,V278,V282,V286,V291,V296,V298,V305,V310,V314,V319)</f>
        <v>0</v>
      </c>
      <c r="W320" s="17"/>
      <c r="X320" s="17">
        <f>SUBTOTAL(9,X227,X232,X237,X242,X247,X248,X260,X265,X270,X278,X282,X286,X291,X296,X298,X305,X310,X314,X319)</f>
        <v>0</v>
      </c>
      <c r="Y320" s="17"/>
      <c r="Z320" s="17">
        <f>SUBTOTAL(9,Z227,Z232,Z237,Z242,Z247,Z248,Z260,Z265,Z270,Z278,Z282,Z286,Z291,Z296,Z298,Z305,Z310,Z314,Z319)</f>
        <v>2287</v>
      </c>
      <c r="AA320" s="17"/>
      <c r="AB320" s="17">
        <f>SUBTOTAL(9,AB227,AB232,AB237,AB242,AB247,AB248,AB260,AB265,AB270,AB278,AB282,AB286,AB291,AB296,AB298,AB305,AB310,AB314,AB319)</f>
        <v>0</v>
      </c>
      <c r="AC320" s="17"/>
      <c r="AD320" s="17">
        <f>SUBTOTAL(9,AD227,AD232,AD237,AD242,AD247,AD248,AD260,AD265,AD270,AD278,AD282,AD286,AD291,AD296,AD298,AD305,AD310,AD314,AD319)</f>
        <v>7</v>
      </c>
      <c r="AE320" s="17"/>
      <c r="AF320" s="17">
        <f>SUBTOTAL(9,AF227,AF232,AF237,AF242,AF247,AF248,AF260,AF265,AF270,AF278,AF282,AF286,AF291,AF296,AF298,AF305,AF310,AF314,AF319)</f>
        <v>0</v>
      </c>
      <c r="AG320" s="17"/>
      <c r="AH320" s="17">
        <f>SUBTOTAL(9,AH227,AH232,AH237,AH242,AH247,AH248,AH260,AH265,AH270,AH278,AH282,AH286,AH291,AH296,AH298,AH305,AH310,AH314,AH319)</f>
        <v>0</v>
      </c>
      <c r="AI320" s="17"/>
      <c r="AJ320" s="17">
        <f>SUBTOTAL(9,AJ227,AJ232,AJ237,AJ242,AJ247,AJ248,AJ260,AJ265,AJ270,AJ278,AJ282,AJ286,AJ291,AJ296,AJ298,AJ305,AJ310,AJ314,AJ319)</f>
        <v>0</v>
      </c>
      <c r="AK320" s="17"/>
      <c r="AL320" s="17">
        <f>SUBTOTAL(9,AL227,AL232,AL237,AL242,AL247,AL248,AL260,AL265,AL270,AL278,AL282,AL286,AL291,AL296,AL298,AL305,AL310,AL314,AL319)</f>
        <v>142</v>
      </c>
      <c r="AM320" s="17"/>
      <c r="AN320" s="17">
        <f>SUBTOTAL(9,AN227,AN232,AN237,AN242,AN247,AN248,AN260,AN265,AN270,AN278,AN282,AN286,AN291,AN296,AN298,AN305,AN310,AN314,AN319)</f>
        <v>2520</v>
      </c>
      <c r="AO320" s="17"/>
      <c r="AP320" s="17">
        <f>SUBTOTAL(9,AP227,AP232,AP237,AP242,AP247,AP248,AP260,AP265,AP270,AP278,AP282,AP286,AP291,AP296,AP298,AP305,AP310,AP314,AP319)</f>
        <v>8837</v>
      </c>
      <c r="AQ320" s="17"/>
      <c r="AR320" s="17">
        <f>SUBTOTAL(9,AR227,AR232,AR237,AR242,AR247,AR248,AR260,AR265,AR270,AR278,AR282,AR286,AR291,AR296,AR298,AR305,AR310,AR314,AR319)</f>
        <v>0</v>
      </c>
      <c r="AS320" s="17"/>
      <c r="AT320" s="17">
        <f>SUBTOTAL(9,AT227,AT232,AT237,AT242,AT247,AT248,AT260,AT265,AT270,AT278,AT282,AT286,AT291,AT296,AT298,AT305,AT310,AT314,AT319)</f>
        <v>10970</v>
      </c>
      <c r="AU320" s="17"/>
      <c r="AV320" s="17">
        <f>SUBTOTAL(9,AV227,AV232,AV237,AV242,AV247,AV248,AV260,AV265,AV270,AV278,AV282,AV286,AV291,AV296,AV298,AV305,AV310,AV314,AV319)</f>
        <v>29</v>
      </c>
      <c r="AW320" s="17"/>
      <c r="AX320" s="17">
        <f>SUBTOTAL(9,AX227,AX232,AX237,AX242,AX247,AX248,AX260,AX265,AX270,AX278,AX282,AX286,AX291,AX296,AX298,AX305,AX310,AX314,AX319)</f>
        <v>69</v>
      </c>
      <c r="AY320" s="17"/>
      <c r="AZ320" s="17">
        <f>SUBTOTAL(9,AZ227,AZ232,AZ237,AZ242,AZ247,AZ248,AZ260,AZ265,AZ270,AZ278,AZ282,AZ286,AZ291,AZ296,AZ298,AZ305,AZ310,AZ314,AZ319)</f>
        <v>92</v>
      </c>
      <c r="BA320" s="17"/>
      <c r="BB320" s="17">
        <f>SUBTOTAL(9,BB227,BB232,BB237,BB242,BB247,BB248,BB260,BB265,BB270,BB278,BB282,BB286,BB291,BB296,BB298,BB305,BB310,BB314,BB319)</f>
        <v>148</v>
      </c>
      <c r="BC320" s="17"/>
      <c r="BD320" s="17">
        <f>SUBTOTAL(9,BD227,BD232,BD237,BD242,BD247,BD248,BD260,BD265,BD270,BD278,BD282,BD286,BD291,BD296,BD298,BD305,BD310,BD314,BD319)</f>
        <v>3868</v>
      </c>
      <c r="BE320" s="16"/>
      <c r="BF320" s="16"/>
      <c r="BG320" s="16"/>
      <c r="BH320" s="25"/>
      <c r="BI320" s="25"/>
      <c r="BJ320" s="25"/>
      <c r="BK320" s="25"/>
      <c r="BL320" s="25"/>
      <c r="BM320" s="25"/>
      <c r="BN320" s="25"/>
      <c r="BO320" s="25"/>
      <c r="BP320" s="25"/>
      <c r="BQ320" s="25"/>
      <c r="BR320" s="25"/>
      <c r="BS320" s="25"/>
      <c r="BT320" s="25"/>
      <c r="BU320" s="25"/>
      <c r="BV320" s="25"/>
      <c r="BW320" s="25"/>
      <c r="BX320" s="25"/>
      <c r="BY320" s="25"/>
      <c r="BZ320" s="25"/>
      <c r="CA320" s="25"/>
      <c r="CB320" s="25"/>
      <c r="CC320" s="25"/>
      <c r="CD320" s="25"/>
      <c r="CE320" s="25"/>
      <c r="CF320" s="25"/>
      <c r="CG320" s="25"/>
      <c r="CH320" s="25"/>
      <c r="CI320" s="25"/>
      <c r="CJ320" s="25"/>
      <c r="CK320" s="25"/>
      <c r="CL320" s="25"/>
      <c r="CM320" s="25"/>
      <c r="CN320" s="25"/>
      <c r="CO320" s="25"/>
      <c r="CP320" s="25"/>
      <c r="CQ320" s="25"/>
      <c r="CR320" s="25"/>
      <c r="CS320" s="25"/>
      <c r="CT320" s="25"/>
      <c r="CU320" s="25"/>
      <c r="CV320" s="25"/>
      <c r="CW320" s="25"/>
      <c r="CX320" s="25"/>
      <c r="CY320" s="25"/>
      <c r="CZ320" s="25"/>
      <c r="DA320" s="25"/>
      <c r="DB320" s="25"/>
      <c r="DC320" s="25"/>
      <c r="DD320" s="25"/>
      <c r="DE320" s="25"/>
      <c r="DF320" s="25"/>
      <c r="DG320" s="25"/>
      <c r="DH320" s="25"/>
      <c r="DI320" s="25"/>
      <c r="DJ320" s="25"/>
      <c r="DK320" s="25"/>
      <c r="DL320" s="25"/>
      <c r="DM320" s="25"/>
      <c r="DN320" s="25"/>
      <c r="DO320" s="25"/>
      <c r="DP320" s="25"/>
      <c r="DQ320" s="25"/>
      <c r="DR320" s="25"/>
      <c r="DS320" s="25"/>
      <c r="DT320" s="25"/>
      <c r="DU320" s="25"/>
      <c r="DV320" s="25"/>
      <c r="DW320" s="25"/>
      <c r="DX320" s="25"/>
      <c r="DY320" s="25"/>
      <c r="DZ320" s="25"/>
      <c r="EA320" s="25"/>
      <c r="EB320" s="25"/>
      <c r="EC320" s="25"/>
      <c r="ED320" s="25"/>
      <c r="EE320" s="25"/>
      <c r="EF320" s="25"/>
      <c r="EG320" s="25"/>
      <c r="EH320" s="25"/>
      <c r="EI320" s="25"/>
      <c r="EJ320" s="25"/>
      <c r="EK320" s="25"/>
      <c r="EL320" s="25"/>
      <c r="EM320" s="25"/>
      <c r="EN320" s="25"/>
      <c r="EO320" s="25"/>
      <c r="EP320" s="25"/>
      <c r="EQ320" s="25"/>
      <c r="ER320" s="25"/>
      <c r="ES320" s="25"/>
      <c r="ET320" s="25"/>
      <c r="EU320" s="25"/>
      <c r="EV320" s="25"/>
      <c r="EW320" s="25"/>
      <c r="EX320" s="25"/>
      <c r="EY320" s="25"/>
      <c r="EZ320" s="25"/>
      <c r="FA320" s="25"/>
      <c r="FB320" s="25"/>
      <c r="FC320" s="25"/>
      <c r="FD320" s="25"/>
      <c r="FE320" s="25"/>
      <c r="FF320" s="25"/>
      <c r="FG320" s="25"/>
      <c r="FH320" s="25"/>
      <c r="FI320" s="25"/>
      <c r="FJ320" s="25"/>
      <c r="FK320" s="25"/>
      <c r="FL320" s="25"/>
      <c r="FM320" s="25"/>
      <c r="FN320" s="25"/>
      <c r="FO320" s="25"/>
      <c r="FP320" s="25"/>
      <c r="FQ320" s="25"/>
      <c r="FR320" s="25"/>
      <c r="FS320" s="25"/>
      <c r="FT320" s="25"/>
      <c r="FU320" s="25"/>
      <c r="FV320" s="25"/>
      <c r="FW320" s="25"/>
      <c r="FX320" s="25"/>
      <c r="FY320" s="25"/>
      <c r="FZ320" s="25"/>
      <c r="GA320" s="25"/>
      <c r="GB320" s="25"/>
      <c r="GC320" s="25"/>
      <c r="GD320" s="25"/>
      <c r="GE320" s="25"/>
      <c r="GF320" s="25"/>
      <c r="GG320" s="25"/>
      <c r="GH320" s="25"/>
      <c r="GI320" s="25"/>
      <c r="GJ320" s="25"/>
      <c r="GK320" s="25"/>
      <c r="GL320" s="25"/>
      <c r="GM320" s="25"/>
      <c r="GN320" s="25"/>
      <c r="GO320" s="25"/>
      <c r="GP320" s="25"/>
      <c r="GQ320" s="25"/>
      <c r="GR320" s="25"/>
      <c r="GS320" s="25"/>
      <c r="GT320" s="25"/>
      <c r="GU320" s="25"/>
      <c r="GV320" s="25"/>
      <c r="GW320" s="25"/>
      <c r="GX320" s="25"/>
      <c r="GY320" s="25"/>
      <c r="GZ320" s="25"/>
      <c r="HA320" s="25"/>
      <c r="HB320" s="25"/>
      <c r="HC320" s="25"/>
      <c r="HD320" s="25"/>
      <c r="HE320" s="25"/>
      <c r="HF320" s="25"/>
      <c r="HG320" s="25"/>
      <c r="HH320" s="25"/>
      <c r="HI320" s="25"/>
      <c r="HJ320" s="25"/>
      <c r="HK320" s="25"/>
      <c r="HL320" s="25"/>
      <c r="HM320" s="25"/>
      <c r="HN320" s="25"/>
      <c r="HO320" s="25"/>
      <c r="HP320" s="25"/>
      <c r="HQ320" s="25"/>
      <c r="HR320" s="25"/>
      <c r="HS320" s="25"/>
      <c r="HT320" s="25"/>
      <c r="HU320" s="25"/>
      <c r="HV320" s="25"/>
      <c r="HW320" s="25"/>
      <c r="HX320" s="25"/>
      <c r="HY320" s="25"/>
      <c r="HZ320" s="25"/>
      <c r="IA320" s="25"/>
      <c r="IB320" s="25"/>
      <c r="IC320" s="25"/>
    </row>
    <row r="321" spans="1:237" s="3" customFormat="1">
      <c r="A321" s="25"/>
      <c r="B321" s="31" t="s">
        <v>137</v>
      </c>
      <c r="C321" s="32">
        <v>2019</v>
      </c>
      <c r="D321" s="17">
        <f>SUM(D228,D233,D238,D243,D249,D253,D257,D261,D266,D271,D274,D279,D283,D287,D292,D297,D299,D301,D306,D311,D315)</f>
        <v>20038</v>
      </c>
      <c r="E321" s="17"/>
      <c r="F321" s="17">
        <f>SUBTOTAL(9,F228,F233,F238,F243,F249,F253,F257,F261,F266,F271,F274,F279,F283,F287,F292,F297,F299,F301,F306,F311,F315)</f>
        <v>0</v>
      </c>
      <c r="G321" s="17"/>
      <c r="H321" s="17">
        <f>SUBTOTAL(9,H228,H233,H238,H243,H249,H253,H257,H261,H266,H271,H274,H279,H283,H287,H292,H297,H299,H301,H306,H311,H315)</f>
        <v>0</v>
      </c>
      <c r="I321" s="17"/>
      <c r="J321" s="17">
        <f>SUBTOTAL(9,J228,J233,J238,J243,J249,J253,J257,J261,J266,J271,J274,J279,J283,J287,J292,J297,J299,J301,J306,J311,J315)</f>
        <v>0</v>
      </c>
      <c r="K321" s="17"/>
      <c r="L321" s="17">
        <f>SUBTOTAL(9,L228,L233,L238,L243,L249,L253,L257,L261,L266,L271,L274,L279,L283,L287,L292,L297,L299,L301,L306,L311,L315)</f>
        <v>48</v>
      </c>
      <c r="M321" s="17"/>
      <c r="N321" s="17">
        <f>SUBTOTAL(9,N228,N233,N238,N243,N249,N253,N257,N261,N266,N271,N274,N279,N283,N287,N292,N297,N299,N301,N306,N311,N315)</f>
        <v>0</v>
      </c>
      <c r="O321" s="17"/>
      <c r="P321" s="17">
        <f>SUBTOTAL(9,P228,P233,P238,P243,P249,P253,P257,P261,P266,P271,P274,P279,P283,P287,P292,P297,P299,P301,P306,P311,P315)</f>
        <v>0</v>
      </c>
      <c r="Q321" s="17"/>
      <c r="R321" s="17">
        <f>SUBTOTAL(9,R228,R233,R238,R243,R249,R253,R257,R261,R266,R271,R274,R279,R283,R287,R292,R297,R299,R301,R306,R311,R315)</f>
        <v>0</v>
      </c>
      <c r="S321" s="17"/>
      <c r="T321" s="17">
        <f>SUBTOTAL(9,T228,T233,T238,T243,T249,T253,T257,T261,T266,T271,T274,T279,T283,T287,T292,T297,T299,T301,T306,T311,T315)</f>
        <v>0</v>
      </c>
      <c r="U321" s="17"/>
      <c r="V321" s="17">
        <f>SUBTOTAL(9,V228,V233,V238,V243,V249,V253,V257,V261,V266,V271,V274,V279,V283,V287,V292,V297,V299,V301,V306,V311,V315)</f>
        <v>2</v>
      </c>
      <c r="W321" s="17"/>
      <c r="X321" s="17">
        <f>SUBTOTAL(9,X228,X233,X238,X243,X249,X253,X257,X261,X266,X271,X274,X279,X283,X287,X292,X297,X299,X301,X306,X311,X315)</f>
        <v>2011</v>
      </c>
      <c r="Y321" s="17"/>
      <c r="Z321" s="17">
        <f>SUBTOTAL(9,Z228,Z233,Z238,Z243,Z249,Z253,Z257,Z261,Z266,Z271,Z274,Z279,Z283,Z287,Z292,Z297,Z299,Z301,Z306,Z311,Z315)</f>
        <v>659</v>
      </c>
      <c r="AA321" s="17"/>
      <c r="AB321" s="17">
        <f>SUBTOTAL(9,AB228,AB233,AB238,AB243,AB249,AB253,AB257,AB261,AB266,AB271,AB274,AB279,AB283,AB287,AB292,AB297,AB299,AB301,AB306,AB311,AB315)</f>
        <v>545</v>
      </c>
      <c r="AC321" s="17"/>
      <c r="AD321" s="17">
        <f>SUBTOTAL(9,AD228,AD233,AD238,AD243,AD249,AD253,AD257,AD261,AD266,AD271,AD274,AD279,AD283,AD287,AD292,AD297,AD299,AD301,AD306,AD311,AD315)</f>
        <v>4136</v>
      </c>
      <c r="AE321" s="17"/>
      <c r="AF321" s="17">
        <f>SUBTOTAL(9,AF228,AF233,AF238,AF243,AF249,AF253,AF257,AF261,AF266,AF271,AF274,AF279,AF283,AF287,AF292,AF297,AF299,AF301,AF306,AF311,AF315)</f>
        <v>0</v>
      </c>
      <c r="AG321" s="17"/>
      <c r="AH321" s="17">
        <f>SUBTOTAL(9,AH228,AH233,AH238,AH243,AH249,AH253,AH257,AH261,AH266,AH271,AH274,AH279,AH283,AH287,AH292,AH297,AH299,AH301,AH306,AH311,AH315)</f>
        <v>0</v>
      </c>
      <c r="AI321" s="17"/>
      <c r="AJ321" s="17">
        <f>SUBTOTAL(9,AJ228,AJ233,AJ238,AJ243,AJ249,AJ253,AJ257,AJ261,AJ266,AJ271,AJ274,AJ279,AJ283,AJ287,AJ292,AJ297,AJ299,AJ301,AJ306,AJ311,AJ315)</f>
        <v>33</v>
      </c>
      <c r="AK321" s="17"/>
      <c r="AL321" s="17">
        <f>SUBTOTAL(9,AL228,AL233,AL238,AL243,AL249,AL253,AL257,AL261,AL266,AL271,AL274,AL279,AL283,AL287,AL292,AL297,AL299,AL301,AL306,AL311,AL315)</f>
        <v>1050</v>
      </c>
      <c r="AM321" s="17"/>
      <c r="AN321" s="17">
        <f>SUBTOTAL(9,AN228,AN233,AN238,AN243,AN249,AN253,AN257,AN261,AN266,AN271,AN274,AN279,AN283,AN287,AN292,AN297,AN299,AN301,AN306,AN311,AN315)</f>
        <v>4603</v>
      </c>
      <c r="AO321" s="17"/>
      <c r="AP321" s="17">
        <f>SUBTOTAL(9,AP228,AP233,AP238,AP243,AP249,AP253,AP257,AP261,AP266,AP271,AP274,AP279,AP283,AP287,AP292,AP297,AP299,AP301,AP306,AP311,AP315)</f>
        <v>0</v>
      </c>
      <c r="AQ321" s="17"/>
      <c r="AR321" s="17">
        <f>SUBTOTAL(9,AR228,AR233,AR238,AR243,AR249,AR253,AR257,AR261,AR266,AR271,AR274,AR279,AR283,AR287,AR292,AR297,AR299,AR301,AR306,AR311,AR315)</f>
        <v>0</v>
      </c>
      <c r="AS321" s="17"/>
      <c r="AT321" s="17">
        <f>SUBTOTAL(9,AT228,AT233,AT238,AT243,AT249,AT253,AT257,AT261,AT266,AT271,AT274,AT279,AT283,AT287,AT292,AT297,AT299,AT301,AT306,AT311,AT315)</f>
        <v>12932</v>
      </c>
      <c r="AU321" s="17"/>
      <c r="AV321" s="17">
        <f>SUBTOTAL(9,AV228,AV233,AV238,AV243,AV249,AV253,AV257,AV261,AV266,AV271,AV274,AV279,AV283,AV287,AV292,AV297,AV299,AV301,AV306,AV311,AV315)</f>
        <v>0</v>
      </c>
      <c r="AW321" s="17"/>
      <c r="AX321" s="17">
        <f>SUBTOTAL(9,AX228,AX233,AX238,AX243,AX249,AX253,AX257,AX261,AX266,AX271,AX274,AX279,AX283,AX287,AX292,AX297,AX299,AX301,AX306,AX311,AX315)</f>
        <v>3073</v>
      </c>
      <c r="AY321" s="17"/>
      <c r="AZ321" s="17">
        <f>SUBTOTAL(9,AZ228,AZ233,AZ238,AZ243,AZ249,AZ253,AZ257,AZ261,AZ266,AZ271,AZ274,AZ279,AZ283,AZ287,AZ292,AZ297,AZ299,AZ301,AZ306,AZ311,AZ315)</f>
        <v>113</v>
      </c>
      <c r="BA321" s="17"/>
      <c r="BB321" s="17">
        <f>SUBTOTAL(9,BB228,BB233,BB238,BB243,BB249,BB253,BB257,BB261,BB266,BB271,BB274,BB279,BB283,BB287,BB292,BB297,BB299,BB301,BB306,BB311,BB315)</f>
        <v>27</v>
      </c>
      <c r="BC321" s="17"/>
      <c r="BD321" s="17">
        <f>SUBTOTAL(9,BD228,BD233,BD238,BD243,BD249,BD253,BD257,BD261,BD266,BD271,BD274,BD279,BD283,BD287,BD292,BD297,BD299,BD301,BD306,BD311,BD315)</f>
        <v>16</v>
      </c>
      <c r="BE321" s="16"/>
      <c r="BF321" s="16"/>
      <c r="BG321" s="16"/>
      <c r="BH321" s="25"/>
      <c r="BI321" s="25"/>
      <c r="BJ321" s="25"/>
      <c r="BK321" s="25"/>
      <c r="BL321" s="25"/>
      <c r="BM321" s="25"/>
      <c r="BN321" s="25"/>
      <c r="BO321" s="25"/>
      <c r="BP321" s="25"/>
      <c r="BQ321" s="25"/>
      <c r="BR321" s="25"/>
      <c r="BS321" s="25"/>
      <c r="BT321" s="25"/>
      <c r="BU321" s="25"/>
      <c r="BV321" s="25"/>
      <c r="BW321" s="25"/>
      <c r="BX321" s="25"/>
      <c r="BY321" s="25"/>
      <c r="BZ321" s="25"/>
      <c r="CA321" s="25"/>
      <c r="CB321" s="25"/>
      <c r="CC321" s="25"/>
      <c r="CD321" s="25"/>
      <c r="CE321" s="25"/>
      <c r="CF321" s="25"/>
      <c r="CG321" s="25"/>
      <c r="CH321" s="25"/>
      <c r="CI321" s="25"/>
      <c r="CJ321" s="25"/>
      <c r="CK321" s="25"/>
      <c r="CL321" s="25"/>
      <c r="CM321" s="25"/>
      <c r="CN321" s="25"/>
      <c r="CO321" s="25"/>
      <c r="CP321" s="25"/>
      <c r="CQ321" s="25"/>
      <c r="CR321" s="25"/>
      <c r="CS321" s="25"/>
      <c r="CT321" s="25"/>
      <c r="CU321" s="25"/>
      <c r="CV321" s="25"/>
      <c r="CW321" s="25"/>
      <c r="CX321" s="25"/>
      <c r="CY321" s="25"/>
      <c r="CZ321" s="25"/>
      <c r="DA321" s="25"/>
      <c r="DB321" s="25"/>
      <c r="DC321" s="25"/>
      <c r="DD321" s="25"/>
      <c r="DE321" s="25"/>
      <c r="DF321" s="25"/>
      <c r="DG321" s="25"/>
      <c r="DH321" s="25"/>
      <c r="DI321" s="25"/>
      <c r="DJ321" s="25"/>
      <c r="DK321" s="25"/>
      <c r="DL321" s="25"/>
      <c r="DM321" s="25"/>
      <c r="DN321" s="25"/>
      <c r="DO321" s="25"/>
      <c r="DP321" s="25"/>
      <c r="DQ321" s="25"/>
      <c r="DR321" s="25"/>
      <c r="DS321" s="25"/>
      <c r="DT321" s="25"/>
      <c r="DU321" s="25"/>
      <c r="DV321" s="25"/>
      <c r="DW321" s="25"/>
      <c r="DX321" s="25"/>
      <c r="DY321" s="25"/>
      <c r="DZ321" s="25"/>
      <c r="EA321" s="25"/>
      <c r="EB321" s="25"/>
      <c r="EC321" s="25"/>
      <c r="ED321" s="25"/>
      <c r="EE321" s="25"/>
      <c r="EF321" s="25"/>
      <c r="EG321" s="25"/>
      <c r="EH321" s="25"/>
      <c r="EI321" s="25"/>
      <c r="EJ321" s="25"/>
      <c r="EK321" s="25"/>
      <c r="EL321" s="25"/>
      <c r="EM321" s="25"/>
      <c r="EN321" s="25"/>
      <c r="EO321" s="25"/>
      <c r="EP321" s="25"/>
      <c r="EQ321" s="25"/>
      <c r="ER321" s="25"/>
      <c r="ES321" s="25"/>
      <c r="ET321" s="25"/>
      <c r="EU321" s="25"/>
      <c r="EV321" s="25"/>
      <c r="EW321" s="25"/>
      <c r="EX321" s="25"/>
      <c r="EY321" s="25"/>
      <c r="EZ321" s="25"/>
      <c r="FA321" s="25"/>
      <c r="FB321" s="25"/>
      <c r="FC321" s="25"/>
      <c r="FD321" s="25"/>
      <c r="FE321" s="25"/>
      <c r="FF321" s="25"/>
      <c r="FG321" s="25"/>
      <c r="FH321" s="25"/>
      <c r="FI321" s="25"/>
      <c r="FJ321" s="25"/>
      <c r="FK321" s="25"/>
      <c r="FL321" s="25"/>
      <c r="FM321" s="25"/>
      <c r="FN321" s="25"/>
      <c r="FO321" s="25"/>
      <c r="FP321" s="25"/>
      <c r="FQ321" s="25"/>
      <c r="FR321" s="25"/>
      <c r="FS321" s="25"/>
      <c r="FT321" s="25"/>
      <c r="FU321" s="25"/>
      <c r="FV321" s="25"/>
      <c r="FW321" s="25"/>
      <c r="FX321" s="25"/>
      <c r="FY321" s="25"/>
      <c r="FZ321" s="25"/>
      <c r="GA321" s="25"/>
      <c r="GB321" s="25"/>
      <c r="GC321" s="25"/>
      <c r="GD321" s="25"/>
      <c r="GE321" s="25"/>
      <c r="GF321" s="25"/>
      <c r="GG321" s="25"/>
      <c r="GH321" s="25"/>
      <c r="GI321" s="25"/>
      <c r="GJ321" s="25"/>
      <c r="GK321" s="25"/>
      <c r="GL321" s="25"/>
      <c r="GM321" s="25"/>
      <c r="GN321" s="25"/>
      <c r="GO321" s="25"/>
      <c r="GP321" s="25"/>
      <c r="GQ321" s="25"/>
      <c r="GR321" s="25"/>
      <c r="GS321" s="25"/>
      <c r="GT321" s="25"/>
      <c r="GU321" s="25"/>
      <c r="GV321" s="25"/>
      <c r="GW321" s="25"/>
      <c r="GX321" s="25"/>
      <c r="GY321" s="25"/>
      <c r="GZ321" s="25"/>
      <c r="HA321" s="25"/>
      <c r="HB321" s="25"/>
      <c r="HC321" s="25"/>
      <c r="HD321" s="25"/>
      <c r="HE321" s="25"/>
      <c r="HF321" s="25"/>
      <c r="HG321" s="25"/>
      <c r="HH321" s="25"/>
      <c r="HI321" s="25"/>
      <c r="HJ321" s="25"/>
      <c r="HK321" s="25"/>
      <c r="HL321" s="25"/>
      <c r="HM321" s="25"/>
      <c r="HN321" s="25"/>
      <c r="HO321" s="25"/>
      <c r="HP321" s="25"/>
      <c r="HQ321" s="25"/>
      <c r="HR321" s="25"/>
      <c r="HS321" s="25"/>
      <c r="HT321" s="25"/>
      <c r="HU321" s="25"/>
      <c r="HV321" s="25"/>
      <c r="HW321" s="25"/>
      <c r="HX321" s="25"/>
      <c r="HY321" s="25"/>
      <c r="HZ321" s="25"/>
      <c r="IA321" s="25"/>
      <c r="IB321" s="25"/>
      <c r="IC321" s="25"/>
    </row>
    <row r="322" spans="1:237" s="3" customFormat="1">
      <c r="A322" s="25"/>
      <c r="B322" s="31" t="s">
        <v>137</v>
      </c>
      <c r="C322" s="32">
        <v>2020</v>
      </c>
      <c r="D322" s="17">
        <f>SUM(D229,D234,D239,D244,D250,D254,D258,D262,D267,D272,D275,D288,D293,D302,D307,D316)</f>
        <v>5109</v>
      </c>
      <c r="E322" s="17"/>
      <c r="F322" s="17">
        <f>SUM(F229,F234,F239,F244,F250,F254,F258,F262,F267,F272,F275,F288,F293,F302,F307,F316)</f>
        <v>0</v>
      </c>
      <c r="G322" s="17"/>
      <c r="H322" s="17">
        <f>SUM(H229,H234,H239,H244,H250,H254,H258,H262,H267,H272,H275,H288,H293,H302,H307,H316)</f>
        <v>0</v>
      </c>
      <c r="I322" s="17"/>
      <c r="J322" s="17">
        <f>SUM(J229,J234,J239,J244,J250,J254,J258,J262,J267,J272,J275,J288,J293,J302,J307,J316)</f>
        <v>0</v>
      </c>
      <c r="K322" s="17"/>
      <c r="L322" s="17">
        <f>SUM(L229,L234,L239,L244,L250,L254,L258,L262,L267,L272,L275,L288,L293,L302,L307,L316)</f>
        <v>812</v>
      </c>
      <c r="M322" s="53"/>
      <c r="N322" s="17">
        <f>SUM(N229,N234,N239,N244,N250,N254,N258,N262,N267,N272,N275,N288,N293,N302,N307,N316)</f>
        <v>5</v>
      </c>
      <c r="O322" s="17"/>
      <c r="P322" s="17">
        <f>SUM(P229,P234,P239,P244,P250,P254,P258,P262,P267,P272,P275,P288,P293,P302,P307,P316)</f>
        <v>0</v>
      </c>
      <c r="Q322" s="17"/>
      <c r="R322" s="17">
        <f>SUM(R229,R234,R239,R244,R250,R254,R258,R262,R267,R272,R275,R288,R293,R302,R307,R316)</f>
        <v>0</v>
      </c>
      <c r="S322" s="17"/>
      <c r="T322" s="17">
        <f>SUM(T229,T234,T239,T244,T250,T254,T258,T262,T267,T272,T275,T288,T293,T302,T307,T316)</f>
        <v>0</v>
      </c>
      <c r="U322" s="17"/>
      <c r="V322" s="17">
        <f>SUM(V229,V234,V239,V244,V250,V254,V258,V262,V267,V272,V275,V288,V293,V302,V307,V316)</f>
        <v>0</v>
      </c>
      <c r="W322" s="17"/>
      <c r="X322" s="17">
        <f>SUM(X229,X234,X239,X244,X250,X254,X258,X262,X267,X272,X275,X288,X293,X302,X307,X316)</f>
        <v>31727</v>
      </c>
      <c r="Y322" s="17"/>
      <c r="Z322" s="17">
        <f>SUM(Z229,Z234,Z239,Z244,Z250,Z254,Z258,Z262,Z267,Z272,Z275,Z288,Z293,Z302,Z307,Z316)</f>
        <v>639</v>
      </c>
      <c r="AA322" s="17"/>
      <c r="AB322" s="17">
        <f>SUM(AB229,AB234,AB239,AB244,AB250,AB254,AB258,AB262,AB267,AB272,AB275,AB288,AB293,AB302,AB307,AB316)</f>
        <v>0</v>
      </c>
      <c r="AC322" s="17"/>
      <c r="AD322" s="17">
        <f>SUM(AD229,AD234,AD239,AD244,AD250,AD254,AD258,AD262,AD267,AD272,AD275,AD288,AD293,AD302,AD307,AD316)</f>
        <v>482</v>
      </c>
      <c r="AE322" s="17"/>
      <c r="AF322" s="17">
        <f>SUM(AF229,AF234,AF239,AF244,AF250,AF254,AF258,AF262,AF267,AF272,AF275,AF288,AF293,AF302,AF307,AF316)</f>
        <v>0</v>
      </c>
      <c r="AG322" s="17"/>
      <c r="AH322" s="17">
        <f>SUM(AH229,AH234,AH239,AH244,AH250,AH254,AH258,AH262,AH267,AH272,AH275,AH288,AH293,AH302,AH307,AH316)</f>
        <v>0</v>
      </c>
      <c r="AI322" s="17"/>
      <c r="AJ322" s="17">
        <f>SUM(AJ229,AJ234,AJ239,AJ244,AJ250,AJ254,AJ258,AJ262,AJ267,AJ272,AJ275,AJ288,AJ293,AJ302,AJ307,AJ316)</f>
        <v>33</v>
      </c>
      <c r="AK322" s="17"/>
      <c r="AL322" s="17">
        <f>SUM(AL229,AL234,AL239,AL244,AL250,AL254,AL258,AL262,AL267,AL272,AL275,AL288,AL293,AL302,AL307,AL316)</f>
        <v>40</v>
      </c>
      <c r="AM322" s="17"/>
      <c r="AN322" s="17">
        <f>SUM(AN229,AN234,AN239,AN244,AN250,AN254,AN258,AN262,AN267,AN272,AN275,AN288,AN293,AN302,AN307,AN316)</f>
        <v>1448</v>
      </c>
      <c r="AO322" s="17"/>
      <c r="AP322" s="17">
        <f>SUM(AP229,AP234,AP239,AP244,AP250,AP254,AP258,AP262,AP267,AP272,AP275,AP288,AP293,AP302,AP307,AP316)</f>
        <v>24</v>
      </c>
      <c r="AQ322" s="17"/>
      <c r="AR322" s="17">
        <f>SUM(AR229,AR234,AR239,AR244,AR250,AR254,AR258,AR262,AR267,AR272,AR275,AR288,AR293,AR302,AR307,AR316)</f>
        <v>0</v>
      </c>
      <c r="AS322" s="17"/>
      <c r="AT322" s="17">
        <f>SUM(AT229,AT234,AT239,AT244,AT250,AT254,AT258,AT262,AT267,AT272,AT275,AT288,AT293,AT302,AT307,AT316)</f>
        <v>4644</v>
      </c>
      <c r="AU322" s="17"/>
      <c r="AV322" s="17">
        <f>SUM(AV229,AV234,AV239,AV244,AV250,AV254,AV258,AV262,AV267,AV272,AV275,AV288,AV293,AV302,AV307,AV316)</f>
        <v>0</v>
      </c>
      <c r="AW322" s="17"/>
      <c r="AX322" s="17">
        <f>SUM(AX229,AX234,AX239,AX244,AX250,AX254,AX258,AX262,AX267,AX272,AX275,AX288,AX293,AX302,AX307,AX316)</f>
        <v>207</v>
      </c>
      <c r="AY322" s="17"/>
      <c r="AZ322" s="17">
        <f>SUM(AZ229,AZ234,AZ239,AZ244,AZ250,AZ254,AZ258,AZ262,AZ267,AZ272,AZ275,AZ288,AZ293,AZ302,AZ307,AZ316)</f>
        <v>32</v>
      </c>
      <c r="BA322" s="17"/>
      <c r="BB322" s="17">
        <f>SUM(BB229,BB234,BB239,BB244,BB250,BB254,BB258,BB262,BB267,BB272,BB275,BB288,BB293,BB302,BB307,BB316)</f>
        <v>104</v>
      </c>
      <c r="BC322" s="17"/>
      <c r="BD322" s="17">
        <f>SUM(BD229,BD234,BD239,BD244,BD250,BD254,BD258,BD262,BD267,BD272,BD275,BD288,BD293,BD302,BD307,BD316)</f>
        <v>14</v>
      </c>
      <c r="BE322" s="16"/>
      <c r="BF322" s="16"/>
      <c r="BG322" s="16"/>
      <c r="BH322" s="25"/>
      <c r="BI322" s="25"/>
      <c r="BJ322" s="25"/>
      <c r="BK322" s="25"/>
      <c r="BL322" s="25"/>
      <c r="BM322" s="25"/>
      <c r="BN322" s="25"/>
      <c r="BO322" s="25"/>
      <c r="BP322" s="25"/>
      <c r="BQ322" s="25"/>
      <c r="BR322" s="25"/>
      <c r="BS322" s="25"/>
      <c r="BT322" s="25"/>
      <c r="BU322" s="25"/>
      <c r="BV322" s="25"/>
      <c r="BW322" s="25"/>
      <c r="BX322" s="25"/>
      <c r="BY322" s="25"/>
      <c r="BZ322" s="25"/>
      <c r="CA322" s="25"/>
      <c r="CB322" s="25"/>
      <c r="CC322" s="25"/>
      <c r="CD322" s="25"/>
      <c r="CE322" s="25"/>
      <c r="CF322" s="25"/>
      <c r="CG322" s="25"/>
      <c r="CH322" s="25"/>
      <c r="CI322" s="25"/>
      <c r="CJ322" s="25"/>
      <c r="CK322" s="25"/>
      <c r="CL322" s="25"/>
      <c r="CM322" s="25"/>
      <c r="CN322" s="25"/>
      <c r="CO322" s="25"/>
      <c r="CP322" s="25"/>
      <c r="CQ322" s="25"/>
      <c r="CR322" s="25"/>
      <c r="CS322" s="25"/>
      <c r="CT322" s="25"/>
      <c r="CU322" s="25"/>
      <c r="CV322" s="25"/>
      <c r="CW322" s="25"/>
      <c r="CX322" s="25"/>
      <c r="CY322" s="25"/>
      <c r="CZ322" s="25"/>
      <c r="DA322" s="25"/>
      <c r="DB322" s="25"/>
      <c r="DC322" s="25"/>
      <c r="DD322" s="25"/>
      <c r="DE322" s="25"/>
      <c r="DF322" s="25"/>
      <c r="DG322" s="25"/>
      <c r="DH322" s="25"/>
      <c r="DI322" s="25"/>
      <c r="DJ322" s="25"/>
      <c r="DK322" s="25"/>
      <c r="DL322" s="25"/>
      <c r="DM322" s="25"/>
      <c r="DN322" s="25"/>
      <c r="DO322" s="25"/>
      <c r="DP322" s="25"/>
      <c r="DQ322" s="25"/>
      <c r="DR322" s="25"/>
      <c r="DS322" s="25"/>
      <c r="DT322" s="25"/>
      <c r="DU322" s="25"/>
      <c r="DV322" s="25"/>
      <c r="DW322" s="25"/>
      <c r="DX322" s="25"/>
      <c r="DY322" s="25"/>
      <c r="DZ322" s="25"/>
      <c r="EA322" s="25"/>
      <c r="EB322" s="25"/>
      <c r="EC322" s="25"/>
      <c r="ED322" s="25"/>
      <c r="EE322" s="25"/>
      <c r="EF322" s="25"/>
      <c r="EG322" s="25"/>
      <c r="EH322" s="25"/>
      <c r="EI322" s="25"/>
      <c r="EJ322" s="25"/>
      <c r="EK322" s="25"/>
      <c r="EL322" s="25"/>
      <c r="EM322" s="25"/>
      <c r="EN322" s="25"/>
      <c r="EO322" s="25"/>
      <c r="EP322" s="25"/>
      <c r="EQ322" s="25"/>
      <c r="ER322" s="25"/>
      <c r="ES322" s="25"/>
      <c r="ET322" s="25"/>
      <c r="EU322" s="25"/>
      <c r="EV322" s="25"/>
      <c r="EW322" s="25"/>
      <c r="EX322" s="25"/>
      <c r="EY322" s="25"/>
      <c r="EZ322" s="25"/>
      <c r="FA322" s="25"/>
      <c r="FB322" s="25"/>
      <c r="FC322" s="25"/>
      <c r="FD322" s="25"/>
      <c r="FE322" s="25"/>
      <c r="FF322" s="25"/>
      <c r="FG322" s="25"/>
      <c r="FH322" s="25"/>
      <c r="FI322" s="25"/>
      <c r="FJ322" s="25"/>
      <c r="FK322" s="25"/>
      <c r="FL322" s="25"/>
      <c r="FM322" s="25"/>
      <c r="FN322" s="25"/>
      <c r="FO322" s="25"/>
      <c r="FP322" s="25"/>
      <c r="FQ322" s="25"/>
      <c r="FR322" s="25"/>
      <c r="FS322" s="25"/>
      <c r="FT322" s="25"/>
      <c r="FU322" s="25"/>
      <c r="FV322" s="25"/>
      <c r="FW322" s="25"/>
      <c r="FX322" s="25"/>
      <c r="FY322" s="25"/>
      <c r="FZ322" s="25"/>
      <c r="GA322" s="25"/>
      <c r="GB322" s="25"/>
      <c r="GC322" s="25"/>
      <c r="GD322" s="25"/>
      <c r="GE322" s="25"/>
      <c r="GF322" s="25"/>
      <c r="GG322" s="25"/>
      <c r="GH322" s="25"/>
      <c r="GI322" s="25"/>
      <c r="GJ322" s="25"/>
      <c r="GK322" s="25"/>
      <c r="GL322" s="25"/>
      <c r="GM322" s="25"/>
      <c r="GN322" s="25"/>
      <c r="GO322" s="25"/>
      <c r="GP322" s="25"/>
      <c r="GQ322" s="25"/>
      <c r="GR322" s="25"/>
      <c r="GS322" s="25"/>
      <c r="GT322" s="25"/>
      <c r="GU322" s="25"/>
      <c r="GV322" s="25"/>
      <c r="GW322" s="25"/>
      <c r="GX322" s="25"/>
      <c r="GY322" s="25"/>
      <c r="GZ322" s="25"/>
      <c r="HA322" s="25"/>
      <c r="HB322" s="25"/>
      <c r="HC322" s="25"/>
      <c r="HD322" s="25"/>
      <c r="HE322" s="25"/>
      <c r="HF322" s="25"/>
      <c r="HG322" s="25"/>
      <c r="HH322" s="25"/>
      <c r="HI322" s="25"/>
      <c r="HJ322" s="25"/>
      <c r="HK322" s="25"/>
      <c r="HL322" s="25"/>
      <c r="HM322" s="25"/>
      <c r="HN322" s="25"/>
      <c r="HO322" s="25"/>
      <c r="HP322" s="25"/>
      <c r="HQ322" s="25"/>
      <c r="HR322" s="25"/>
      <c r="HS322" s="25"/>
      <c r="HT322" s="25"/>
      <c r="HU322" s="25"/>
      <c r="HV322" s="25"/>
      <c r="HW322" s="25"/>
      <c r="HX322" s="25"/>
      <c r="HY322" s="25"/>
      <c r="HZ322" s="25"/>
      <c r="IA322" s="25"/>
      <c r="IB322" s="25"/>
      <c r="IC322" s="25"/>
    </row>
    <row r="323" spans="1:237" s="3" customFormat="1">
      <c r="A323" s="25"/>
      <c r="B323" s="31" t="s">
        <v>137</v>
      </c>
      <c r="C323" s="32">
        <v>2021</v>
      </c>
      <c r="D323" s="17">
        <f>SUM(D230,D235,D240,D245,D251,D255,D259,D263,D268,D276,D280,D284,D289,D294,D303,D308,D312,D317)</f>
        <v>5730</v>
      </c>
      <c r="E323" s="17"/>
      <c r="F323" s="17">
        <f t="shared" ref="F323:BD323" si="28">SUM(F230,F235,F240,F245,F251,F255,F259,F263,F268,F276,F280,F284,F289,F294,F303,F308,F312,F317)</f>
        <v>0</v>
      </c>
      <c r="G323" s="17">
        <f t="shared" si="28"/>
        <v>0</v>
      </c>
      <c r="H323" s="17">
        <f t="shared" si="28"/>
        <v>0</v>
      </c>
      <c r="I323" s="17">
        <f t="shared" si="28"/>
        <v>0</v>
      </c>
      <c r="J323" s="17">
        <f t="shared" ref="J323" si="29">SUM(J230,J235,J240,J245,J251,J255,J259,J263,J268,J276,J280,J284,J289,J294,J303,J308,J312,J317)</f>
        <v>0</v>
      </c>
      <c r="K323" s="17"/>
      <c r="L323" s="17">
        <f t="shared" si="28"/>
        <v>9</v>
      </c>
      <c r="M323" s="17">
        <f t="shared" si="28"/>
        <v>0</v>
      </c>
      <c r="N323" s="17">
        <f t="shared" si="28"/>
        <v>63</v>
      </c>
      <c r="O323" s="17">
        <f t="shared" si="28"/>
        <v>0</v>
      </c>
      <c r="P323" s="17">
        <f t="shared" si="28"/>
        <v>0</v>
      </c>
      <c r="Q323" s="17">
        <f t="shared" si="28"/>
        <v>0</v>
      </c>
      <c r="R323" s="17">
        <f t="shared" si="28"/>
        <v>0</v>
      </c>
      <c r="S323" s="17">
        <f t="shared" si="28"/>
        <v>0</v>
      </c>
      <c r="T323" s="17">
        <f t="shared" si="28"/>
        <v>0</v>
      </c>
      <c r="U323" s="17">
        <f t="shared" si="28"/>
        <v>0</v>
      </c>
      <c r="V323" s="17">
        <f t="shared" si="28"/>
        <v>0</v>
      </c>
      <c r="W323" s="17">
        <f t="shared" si="28"/>
        <v>0</v>
      </c>
      <c r="X323" s="17">
        <f t="shared" si="28"/>
        <v>9649</v>
      </c>
      <c r="Y323" s="17">
        <f t="shared" si="28"/>
        <v>0</v>
      </c>
      <c r="Z323" s="17">
        <f t="shared" si="28"/>
        <v>896</v>
      </c>
      <c r="AA323" s="17">
        <f t="shared" si="28"/>
        <v>0</v>
      </c>
      <c r="AB323" s="17">
        <f t="shared" si="28"/>
        <v>174</v>
      </c>
      <c r="AC323" s="17">
        <f t="shared" si="28"/>
        <v>0</v>
      </c>
      <c r="AD323" s="17">
        <f t="shared" si="28"/>
        <v>1000</v>
      </c>
      <c r="AE323" s="17">
        <f t="shared" si="28"/>
        <v>0</v>
      </c>
      <c r="AF323" s="17">
        <f t="shared" si="28"/>
        <v>0</v>
      </c>
      <c r="AG323" s="17"/>
      <c r="AH323" s="17">
        <f t="shared" ref="AH323" si="30">SUM(AH230,AH235,AH240,AH245,AH251,AH255,AH259,AH263,AH268,AH276,AH280,AH284,AH289,AH294,AH303,AH308,AH312,AH317)</f>
        <v>0</v>
      </c>
      <c r="AI323" s="17">
        <f t="shared" si="28"/>
        <v>0</v>
      </c>
      <c r="AJ323" s="17">
        <f t="shared" si="28"/>
        <v>0</v>
      </c>
      <c r="AK323" s="17">
        <f t="shared" si="28"/>
        <v>0</v>
      </c>
      <c r="AL323" s="17">
        <f t="shared" si="28"/>
        <v>0</v>
      </c>
      <c r="AM323" s="17">
        <f t="shared" si="28"/>
        <v>0</v>
      </c>
      <c r="AN323" s="17">
        <f t="shared" si="28"/>
        <v>50</v>
      </c>
      <c r="AO323" s="17">
        <f t="shared" si="28"/>
        <v>0</v>
      </c>
      <c r="AP323" s="17">
        <f t="shared" si="28"/>
        <v>0</v>
      </c>
      <c r="AQ323" s="17"/>
      <c r="AR323" s="17">
        <f t="shared" ref="AR323" si="31">SUM(AR230,AR235,AR240,AR245,AR251,AR255,AR259,AR263,AR268,AR276,AR280,AR284,AR289,AR294,AR303,AR308,AR312,AR317)</f>
        <v>0</v>
      </c>
      <c r="AS323" s="17">
        <f t="shared" si="28"/>
        <v>0</v>
      </c>
      <c r="AT323" s="17">
        <f t="shared" si="28"/>
        <v>4898</v>
      </c>
      <c r="AU323" s="17">
        <f t="shared" si="28"/>
        <v>0</v>
      </c>
      <c r="AV323" s="17">
        <f t="shared" si="28"/>
        <v>0</v>
      </c>
      <c r="AW323" s="17">
        <f t="shared" si="28"/>
        <v>0</v>
      </c>
      <c r="AX323" s="17">
        <f t="shared" si="28"/>
        <v>1097</v>
      </c>
      <c r="AY323" s="17">
        <f t="shared" si="28"/>
        <v>0</v>
      </c>
      <c r="AZ323" s="17">
        <f t="shared" si="28"/>
        <v>23</v>
      </c>
      <c r="BA323" s="17">
        <f t="shared" si="28"/>
        <v>0</v>
      </c>
      <c r="BB323" s="17">
        <f t="shared" si="28"/>
        <v>629</v>
      </c>
      <c r="BC323" s="17">
        <f t="shared" si="28"/>
        <v>0</v>
      </c>
      <c r="BD323" s="17">
        <f t="shared" si="28"/>
        <v>2</v>
      </c>
      <c r="BE323" s="16"/>
      <c r="BF323" s="16"/>
      <c r="BG323" s="16"/>
      <c r="BH323" s="25"/>
      <c r="BI323" s="25"/>
      <c r="BJ323" s="25"/>
      <c r="BK323" s="25"/>
      <c r="BL323" s="25"/>
      <c r="BM323" s="25"/>
      <c r="BN323" s="25"/>
      <c r="BO323" s="25"/>
      <c r="BP323" s="25"/>
      <c r="BQ323" s="25"/>
      <c r="BR323" s="25"/>
      <c r="BS323" s="25"/>
      <c r="BT323" s="25"/>
      <c r="BU323" s="25"/>
      <c r="BV323" s="25"/>
      <c r="BW323" s="25"/>
      <c r="BX323" s="25"/>
      <c r="BY323" s="25"/>
      <c r="BZ323" s="25"/>
      <c r="CA323" s="25"/>
      <c r="CB323" s="25"/>
      <c r="CC323" s="25"/>
      <c r="CD323" s="25"/>
      <c r="CE323" s="25"/>
      <c r="CF323" s="25"/>
      <c r="CG323" s="25"/>
      <c r="CH323" s="25"/>
      <c r="CI323" s="25"/>
      <c r="CJ323" s="25"/>
      <c r="CK323" s="25"/>
      <c r="CL323" s="25"/>
      <c r="CM323" s="25"/>
      <c r="CN323" s="25"/>
      <c r="CO323" s="25"/>
      <c r="CP323" s="25"/>
      <c r="CQ323" s="25"/>
      <c r="CR323" s="25"/>
      <c r="CS323" s="25"/>
      <c r="CT323" s="25"/>
      <c r="CU323" s="25"/>
      <c r="CV323" s="25"/>
      <c r="CW323" s="25"/>
      <c r="CX323" s="25"/>
      <c r="CY323" s="25"/>
      <c r="CZ323" s="25"/>
      <c r="DA323" s="25"/>
      <c r="DB323" s="25"/>
      <c r="DC323" s="25"/>
      <c r="DD323" s="25"/>
      <c r="DE323" s="25"/>
      <c r="DF323" s="25"/>
      <c r="DG323" s="25"/>
      <c r="DH323" s="25"/>
      <c r="DI323" s="25"/>
      <c r="DJ323" s="25"/>
      <c r="DK323" s="25"/>
      <c r="DL323" s="25"/>
      <c r="DM323" s="25"/>
      <c r="DN323" s="25"/>
      <c r="DO323" s="25"/>
      <c r="DP323" s="25"/>
      <c r="DQ323" s="25"/>
      <c r="DR323" s="25"/>
      <c r="DS323" s="25"/>
      <c r="DT323" s="25"/>
      <c r="DU323" s="25"/>
      <c r="DV323" s="25"/>
      <c r="DW323" s="25"/>
      <c r="DX323" s="25"/>
      <c r="DY323" s="25"/>
      <c r="DZ323" s="25"/>
      <c r="EA323" s="25"/>
      <c r="EB323" s="25"/>
      <c r="EC323" s="25"/>
      <c r="ED323" s="25"/>
      <c r="EE323" s="25"/>
      <c r="EF323" s="25"/>
      <c r="EG323" s="25"/>
      <c r="EH323" s="25"/>
      <c r="EI323" s="25"/>
      <c r="EJ323" s="25"/>
      <c r="EK323" s="25"/>
      <c r="EL323" s="25"/>
      <c r="EM323" s="25"/>
      <c r="EN323" s="25"/>
      <c r="EO323" s="25"/>
      <c r="EP323" s="25"/>
      <c r="EQ323" s="25"/>
      <c r="ER323" s="25"/>
      <c r="ES323" s="25"/>
      <c r="ET323" s="25"/>
      <c r="EU323" s="25"/>
      <c r="EV323" s="25"/>
      <c r="EW323" s="25"/>
      <c r="EX323" s="25"/>
      <c r="EY323" s="25"/>
      <c r="EZ323" s="25"/>
      <c r="FA323" s="25"/>
      <c r="FB323" s="25"/>
      <c r="FC323" s="25"/>
      <c r="FD323" s="25"/>
      <c r="FE323" s="25"/>
      <c r="FF323" s="25"/>
      <c r="FG323" s="25"/>
      <c r="FH323" s="25"/>
      <c r="FI323" s="25"/>
      <c r="FJ323" s="25"/>
      <c r="FK323" s="25"/>
      <c r="FL323" s="25"/>
      <c r="FM323" s="25"/>
      <c r="FN323" s="25"/>
      <c r="FO323" s="25"/>
      <c r="FP323" s="25"/>
      <c r="FQ323" s="25"/>
      <c r="FR323" s="25"/>
      <c r="FS323" s="25"/>
      <c r="FT323" s="25"/>
      <c r="FU323" s="25"/>
      <c r="FV323" s="25"/>
      <c r="FW323" s="25"/>
      <c r="FX323" s="25"/>
      <c r="FY323" s="25"/>
      <c r="FZ323" s="25"/>
      <c r="GA323" s="25"/>
      <c r="GB323" s="25"/>
      <c r="GC323" s="25"/>
      <c r="GD323" s="25"/>
      <c r="GE323" s="25"/>
      <c r="GF323" s="25"/>
      <c r="GG323" s="25"/>
      <c r="GH323" s="25"/>
      <c r="GI323" s="25"/>
      <c r="GJ323" s="25"/>
      <c r="GK323" s="25"/>
      <c r="GL323" s="25"/>
      <c r="GM323" s="25"/>
      <c r="GN323" s="25"/>
      <c r="GO323" s="25"/>
      <c r="GP323" s="25"/>
      <c r="GQ323" s="25"/>
      <c r="GR323" s="25"/>
      <c r="GS323" s="25"/>
      <c r="GT323" s="25"/>
      <c r="GU323" s="25"/>
      <c r="GV323" s="25"/>
      <c r="GW323" s="25"/>
      <c r="GX323" s="25"/>
      <c r="GY323" s="25"/>
      <c r="GZ323" s="25"/>
      <c r="HA323" s="25"/>
      <c r="HB323" s="25"/>
      <c r="HC323" s="25"/>
      <c r="HD323" s="25"/>
      <c r="HE323" s="25"/>
      <c r="HF323" s="25"/>
      <c r="HG323" s="25"/>
      <c r="HH323" s="25"/>
      <c r="HI323" s="25"/>
      <c r="HJ323" s="25"/>
      <c r="HK323" s="25"/>
      <c r="HL323" s="25"/>
      <c r="HM323" s="25"/>
      <c r="HN323" s="25"/>
      <c r="HO323" s="25"/>
      <c r="HP323" s="25"/>
      <c r="HQ323" s="25"/>
      <c r="HR323" s="25"/>
      <c r="HS323" s="25"/>
      <c r="HT323" s="25"/>
      <c r="HU323" s="25"/>
      <c r="HV323" s="25"/>
      <c r="HW323" s="25"/>
      <c r="HX323" s="25"/>
      <c r="HY323" s="25"/>
      <c r="HZ323" s="25"/>
      <c r="IA323" s="25"/>
      <c r="IB323" s="25"/>
      <c r="IC323" s="25"/>
    </row>
    <row r="324" spans="1:237" s="25" customFormat="1" ht="13" thickBot="1">
      <c r="B324" s="31" t="s">
        <v>137</v>
      </c>
      <c r="C324" s="32">
        <v>2022</v>
      </c>
      <c r="D324" s="17">
        <f>SUM(D231,D236,D241,D246,D252,D256,D264,D269,D273,D277,D281,D285,D290,D295,D300,D304,D309,D313,D318)</f>
        <v>141</v>
      </c>
      <c r="E324" s="17"/>
      <c r="F324" s="17">
        <f>SUM(F231,F236,F241,F246,F252,F256,F264,F269,F273,F277,F281,F285,F290,F295,F300,F304,F309,F313,F318)</f>
        <v>0</v>
      </c>
      <c r="G324" s="17"/>
      <c r="H324" s="17">
        <f>SUM(H231,H236,H241,H246,H252,H256,H264,H269,H273,H277,H281,H285,H290,H295,H300,H304,H309,H313,H318)</f>
        <v>0</v>
      </c>
      <c r="I324" s="17"/>
      <c r="J324" s="17">
        <f>SUM(J231,J236,J241,J246,J252,J256,J264,J269,J273,J277,J281,J285,J290,J295,J300,J304,J309,J313,J318)</f>
        <v>0</v>
      </c>
      <c r="K324" s="17"/>
      <c r="L324" s="17">
        <f>SUM(L231,L236,L241,L246,L252,L256,L264,L269,L273,L277,L281,L285,L290,L295,L300,L304,L309,L313,L318)</f>
        <v>16</v>
      </c>
      <c r="M324" s="17"/>
      <c r="N324" s="17">
        <f>SUM(N231,N236,N241,N246,N252,N256,N264,N269,N273,N277,N281,N285,N290,N295,N300,N304,N309,N313,N318)</f>
        <v>294</v>
      </c>
      <c r="O324" s="17"/>
      <c r="P324" s="17">
        <f>SUM(P231,P236,P241,P246,P252,P256,P264,P269,P273,P277,P281,P285,P290,P295,P300,P304,P309,P313,P318)</f>
        <v>0</v>
      </c>
      <c r="Q324" s="17"/>
      <c r="R324" s="17">
        <f>SUM(R231,R236,R241,R246,R252,R256,R264,R269,R273,R277,R281,R285,R290,R295,R300,R304,R309,R313,R318)</f>
        <v>0</v>
      </c>
      <c r="S324" s="17"/>
      <c r="T324" s="17">
        <f>SUM(T231,T236,T241,T246,T252,T256,T264,T269,T273,T277,T281,T285,T290,T295,T300,T304,T309,T313,T318)</f>
        <v>0</v>
      </c>
      <c r="U324" s="17"/>
      <c r="V324" s="17">
        <f>SUM(V231,V236,V241,V246,V252,V256,V264,V269,V273,V277,V281,V285,V290,V295,V300,V304,V309,V313,V318)</f>
        <v>0</v>
      </c>
      <c r="W324" s="17"/>
      <c r="X324" s="17">
        <f>SUM(X231,X236,X241,X246,X252,X256,X264,X269,X273,X277,X281,X285,X290,X295,X300,X304,X309,X313,X318)</f>
        <v>379</v>
      </c>
      <c r="Y324" s="17"/>
      <c r="Z324" s="17">
        <f>SUM(Z231,Z236,Z241,Z246,Z252,Z256,Z264,Z269,Z273,Z277,Z281,Z285,Z290,Z295,Z300,Z304,Z309,Z313,Z318)</f>
        <v>3882</v>
      </c>
      <c r="AA324" s="17"/>
      <c r="AB324" s="17">
        <f>SUM(AB231,AB236,AB241,AB246,AB252,AB256,AB264,AB269,AB273,AB277,AB281,AB285,AB290,AB295,AB300,AB304,AB309,AB313,AB318)</f>
        <v>25</v>
      </c>
      <c r="AC324" s="17"/>
      <c r="AD324" s="17">
        <f>SUM(AD231,AD236,AD241,AD246,AD252,AD256,AD264,AD269,AD273,AD277,AD281,AD285,AD290,AD295,AD300,AD304,AD309,AD313,AD318)</f>
        <v>516</v>
      </c>
      <c r="AE324" s="17"/>
      <c r="AF324" s="17">
        <f>SUM(AF231,AF236,AF241,AF246,AF252,AF256,AF264,AF269,AF273,AF277,AF281,AF285,AF290,AF295,AF300,AF304,AF309,AF313,AF318)</f>
        <v>0</v>
      </c>
      <c r="AG324" s="17"/>
      <c r="AH324" s="17">
        <f>SUM(AH231,AH236,AH241,AH246,AH252,AH256,AH264,AH269,AH273,AH277,AH281,AH285,AH290,AH295,AH300,AH304,AH309,AH313,AH318)</f>
        <v>0</v>
      </c>
      <c r="AI324" s="17"/>
      <c r="AJ324" s="17">
        <f>SUM(AJ231,AJ236,AJ241,AJ246,AJ252,AJ256,AJ264,AJ269,AJ273,AJ277,AJ281,AJ285,AJ290,AJ295,AJ300,AJ304,AJ309,AJ313,AJ318)</f>
        <v>0</v>
      </c>
      <c r="AK324" s="17"/>
      <c r="AL324" s="17">
        <f>SUM(AL231,AL236,AL241,AL246,AL252,AL256,AL264,AL269,AL273,AL277,AL281,AL285,AL290,AL295,AL300,AL304,AL309,AL313,AL318)</f>
        <v>25</v>
      </c>
      <c r="AM324" s="17"/>
      <c r="AN324" s="17">
        <f>SUM(AN231,AN236,AN241,AN246,AN252,AN256,AN264,AN269,AN273,AN277,AN281,AN285,AN290,AN295,AN300,AN304,AN309,AN313,AN318)</f>
        <v>11</v>
      </c>
      <c r="AO324" s="17"/>
      <c r="AP324" s="17">
        <f>SUM(AP231,AP236,AP241,AP246,AP252,AP256,AP264,AP269,AP273,AP277,AP281,AP285,AP290,AP295,AP300,AP304,AP309,AP313,AP318)</f>
        <v>500</v>
      </c>
      <c r="AQ324" s="17"/>
      <c r="AR324" s="17">
        <f>SUM(AR231,AR236,AR241,AR246,AR252,AR256,AR264,AR269,AR273,AR277,AR281,AR285,AR290,AR295,AR300,AR304,AR309,AR313,AR318)</f>
        <v>0</v>
      </c>
      <c r="AS324" s="17"/>
      <c r="AT324" s="17">
        <f>SUM(AT231,AT236,AT241,AT246,AT252,AT256,AT264,AT269,AT273,AT277,AT281,AT285,AT290,AT295,AT300,AT304,AT309,AT313,AT318)</f>
        <v>1329</v>
      </c>
      <c r="AU324" s="17"/>
      <c r="AV324" s="17">
        <f>SUM(AV231,AV236,AV241,AV246,AV252,AV256,AV264,AV269,AV273,AV277,AV281,AV285,AV290,AV295,AV300,AV304,AV309,AV313,AV318)</f>
        <v>0</v>
      </c>
      <c r="AW324" s="17"/>
      <c r="AX324" s="17">
        <f>SUM(AX231,AX236,AX241,AX246,AX252,AX256,AX264,AX269,AX273,AX277,AX281,AX285,AX290,AX295,AX300,AX304,AX309,AX313,AX318)</f>
        <v>173</v>
      </c>
      <c r="AY324" s="17"/>
      <c r="AZ324" s="17">
        <f>SUM(AZ231,AZ236,AZ241,AZ246,AZ252,AZ256,AZ264,AZ269,AZ273,AZ277,AZ281,AZ285,AZ290,AZ295,AZ300,AZ304,AZ309,AZ313,AZ318)</f>
        <v>20</v>
      </c>
      <c r="BA324" s="17"/>
      <c r="BB324" s="17">
        <f>SUM(BB231,BB236,BB241,BB246,BB252,BB256,BB264,BB269,BB273,BB276,BB281,BB285,BB290,BB295,BB300,BB304,BB309,BB313,BB318)</f>
        <v>19</v>
      </c>
      <c r="BC324" s="17"/>
      <c r="BD324" s="17">
        <f>SUM(BD231,BD236,BD241,BD246,BD252,BD256,BD264,BD269,BD273,BD277,BD281,BD285,BD290,BD295,BD300,BD304,BD309,BD313,BD318)</f>
        <v>436</v>
      </c>
      <c r="BE324" s="16"/>
      <c r="BF324" s="16"/>
      <c r="BG324" s="16"/>
    </row>
    <row r="325" spans="1:237" s="3" customFormat="1" ht="23.15" customHeight="1">
      <c r="A325" s="25"/>
      <c r="B325" s="56" t="s">
        <v>121</v>
      </c>
      <c r="C325" s="97"/>
      <c r="D325" s="76"/>
      <c r="E325" s="76"/>
      <c r="F325" s="76"/>
      <c r="G325" s="76"/>
      <c r="H325" s="76"/>
      <c r="I325" s="76"/>
      <c r="J325" s="76"/>
      <c r="K325" s="76"/>
      <c r="L325" s="76"/>
      <c r="M325" s="77"/>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c r="AV325" s="76"/>
      <c r="AW325" s="76"/>
      <c r="AX325" s="76"/>
      <c r="AY325" s="76"/>
      <c r="AZ325" s="76"/>
      <c r="BA325" s="76"/>
      <c r="BB325" s="76"/>
      <c r="BC325" s="76"/>
      <c r="BD325" s="76"/>
      <c r="BE325" s="16"/>
      <c r="BF325" s="16"/>
      <c r="BG325" s="16"/>
      <c r="BH325" s="25"/>
      <c r="BI325" s="25"/>
      <c r="BJ325" s="25"/>
      <c r="BK325" s="25"/>
      <c r="BL325" s="25"/>
      <c r="BM325" s="25"/>
      <c r="BN325" s="25"/>
      <c r="BO325" s="25"/>
      <c r="BP325" s="25"/>
      <c r="BQ325" s="25"/>
      <c r="BR325" s="25"/>
      <c r="BS325" s="25"/>
      <c r="BT325" s="25"/>
      <c r="BU325" s="25"/>
      <c r="BV325" s="25"/>
      <c r="BW325" s="25"/>
      <c r="BX325" s="25"/>
      <c r="BY325" s="25"/>
      <c r="BZ325" s="25"/>
      <c r="CA325" s="25"/>
      <c r="CB325" s="25"/>
      <c r="CC325" s="25"/>
      <c r="CD325" s="25"/>
      <c r="CE325" s="25"/>
      <c r="CF325" s="25"/>
      <c r="CG325" s="25"/>
      <c r="CH325" s="25"/>
      <c r="CI325" s="25"/>
      <c r="CJ325" s="25"/>
      <c r="CK325" s="25"/>
      <c r="CL325" s="25"/>
      <c r="CM325" s="25"/>
      <c r="CN325" s="25"/>
      <c r="CO325" s="25"/>
      <c r="CP325" s="25"/>
      <c r="CQ325" s="25"/>
      <c r="CR325" s="25"/>
      <c r="CS325" s="25"/>
      <c r="CT325" s="25"/>
      <c r="CU325" s="25"/>
      <c r="CV325" s="25"/>
      <c r="CW325" s="25"/>
      <c r="CX325" s="25"/>
      <c r="CY325" s="25"/>
      <c r="CZ325" s="25"/>
      <c r="DA325" s="25"/>
      <c r="DB325" s="25"/>
      <c r="DC325" s="25"/>
      <c r="DD325" s="25"/>
      <c r="DE325" s="25"/>
      <c r="DF325" s="25"/>
      <c r="DG325" s="25"/>
      <c r="DH325" s="25"/>
      <c r="DI325" s="25"/>
      <c r="DJ325" s="25"/>
      <c r="DK325" s="25"/>
      <c r="DL325" s="25"/>
      <c r="DM325" s="25"/>
      <c r="DN325" s="25"/>
      <c r="DO325" s="25"/>
      <c r="DP325" s="25"/>
      <c r="DQ325" s="25"/>
      <c r="DR325" s="25"/>
      <c r="DS325" s="25"/>
      <c r="DT325" s="25"/>
      <c r="DU325" s="25"/>
      <c r="DV325" s="25"/>
      <c r="DW325" s="25"/>
      <c r="DX325" s="25"/>
      <c r="DY325" s="25"/>
      <c r="DZ325" s="25"/>
      <c r="EA325" s="25"/>
      <c r="EB325" s="25"/>
      <c r="EC325" s="25"/>
      <c r="ED325" s="25"/>
      <c r="EE325" s="25"/>
      <c r="EF325" s="25"/>
      <c r="EG325" s="25"/>
      <c r="EH325" s="25"/>
      <c r="EI325" s="25"/>
      <c r="EJ325" s="25"/>
      <c r="EK325" s="25"/>
      <c r="EL325" s="25"/>
      <c r="EM325" s="25"/>
      <c r="EN325" s="25"/>
      <c r="EO325" s="25"/>
      <c r="EP325" s="25"/>
      <c r="EQ325" s="25"/>
      <c r="ER325" s="25"/>
      <c r="ES325" s="25"/>
      <c r="ET325" s="25"/>
      <c r="EU325" s="25"/>
      <c r="EV325" s="25"/>
      <c r="EW325" s="25"/>
      <c r="EX325" s="25"/>
      <c r="EY325" s="25"/>
      <c r="EZ325" s="25"/>
      <c r="FA325" s="25"/>
      <c r="FB325" s="25"/>
      <c r="FC325" s="25"/>
      <c r="FD325" s="25"/>
      <c r="FE325" s="25"/>
      <c r="FF325" s="25"/>
      <c r="FG325" s="25"/>
      <c r="FH325" s="25"/>
      <c r="FI325" s="25"/>
      <c r="FJ325" s="25"/>
      <c r="FK325" s="25"/>
      <c r="FL325" s="25"/>
      <c r="FM325" s="25"/>
      <c r="FN325" s="25"/>
      <c r="FO325" s="25"/>
      <c r="FP325" s="25"/>
      <c r="FQ325" s="25"/>
      <c r="FR325" s="25"/>
      <c r="FS325" s="25"/>
      <c r="FT325" s="25"/>
      <c r="FU325" s="25"/>
      <c r="FV325" s="25"/>
      <c r="FW325" s="25"/>
      <c r="FX325" s="25"/>
      <c r="FY325" s="25"/>
      <c r="FZ325" s="25"/>
      <c r="GA325" s="25"/>
      <c r="GB325" s="25"/>
      <c r="GC325" s="25"/>
      <c r="GD325" s="25"/>
      <c r="GE325" s="25"/>
      <c r="GF325" s="25"/>
      <c r="GG325" s="25"/>
      <c r="GH325" s="25"/>
      <c r="GI325" s="25"/>
      <c r="GJ325" s="25"/>
      <c r="GK325" s="25"/>
      <c r="GL325" s="25"/>
      <c r="GM325" s="25"/>
      <c r="GN325" s="25"/>
      <c r="GO325" s="25"/>
      <c r="GP325" s="25"/>
      <c r="GQ325" s="25"/>
      <c r="GR325" s="25"/>
      <c r="GS325" s="25"/>
      <c r="GT325" s="25"/>
      <c r="GU325" s="25"/>
      <c r="GV325" s="25"/>
      <c r="GW325" s="25"/>
      <c r="GX325" s="25"/>
      <c r="GY325" s="25"/>
      <c r="GZ325" s="25"/>
      <c r="HA325" s="25"/>
      <c r="HB325" s="25"/>
      <c r="HC325" s="25"/>
      <c r="HD325" s="25"/>
      <c r="HE325" s="25"/>
      <c r="HF325" s="25"/>
      <c r="HG325" s="25"/>
      <c r="HH325" s="25"/>
      <c r="HI325" s="25"/>
      <c r="HJ325" s="25"/>
      <c r="HK325" s="25"/>
      <c r="HL325" s="25"/>
      <c r="HM325" s="25"/>
      <c r="HN325" s="25"/>
      <c r="HO325" s="25"/>
      <c r="HP325" s="25"/>
      <c r="HQ325" s="25"/>
      <c r="HR325" s="25"/>
      <c r="HS325" s="25"/>
      <c r="HT325" s="25"/>
      <c r="HU325" s="25"/>
      <c r="HV325" s="25"/>
      <c r="HW325" s="25"/>
      <c r="HX325" s="25"/>
      <c r="HY325" s="25"/>
      <c r="HZ325" s="25"/>
      <c r="IA325" s="25"/>
      <c r="IB325" s="25"/>
      <c r="IC325" s="25"/>
    </row>
    <row r="326" spans="1:237" s="3" customFormat="1">
      <c r="A326" s="25"/>
      <c r="B326" s="90" t="s">
        <v>87</v>
      </c>
      <c r="C326" s="91">
        <v>2019</v>
      </c>
      <c r="D326" s="29" t="s">
        <v>14</v>
      </c>
      <c r="E326" s="29"/>
      <c r="F326" s="29" t="s">
        <v>14</v>
      </c>
      <c r="G326" s="29"/>
      <c r="H326" s="29" t="s">
        <v>14</v>
      </c>
      <c r="I326" s="29"/>
      <c r="J326" s="29" t="s">
        <v>14</v>
      </c>
      <c r="K326" s="29"/>
      <c r="L326" s="29">
        <v>1297</v>
      </c>
      <c r="M326" s="29"/>
      <c r="N326" s="29" t="s">
        <v>14</v>
      </c>
      <c r="O326" s="29"/>
      <c r="P326" s="29" t="s">
        <v>14</v>
      </c>
      <c r="Q326" s="29"/>
      <c r="R326" s="29" t="s">
        <v>14</v>
      </c>
      <c r="S326" s="29"/>
      <c r="T326" s="29" t="s">
        <v>14</v>
      </c>
      <c r="U326" s="29"/>
      <c r="V326" s="29" t="s">
        <v>14</v>
      </c>
      <c r="W326" s="29"/>
      <c r="X326" s="29" t="s">
        <v>14</v>
      </c>
      <c r="Y326" s="29"/>
      <c r="Z326" s="29" t="s">
        <v>14</v>
      </c>
      <c r="AA326" s="29"/>
      <c r="AB326" s="29" t="s">
        <v>14</v>
      </c>
      <c r="AC326" s="29"/>
      <c r="AD326" s="29" t="s">
        <v>14</v>
      </c>
      <c r="AE326" s="29"/>
      <c r="AF326" s="29" t="s">
        <v>14</v>
      </c>
      <c r="AG326" s="29"/>
      <c r="AH326" s="29" t="s">
        <v>14</v>
      </c>
      <c r="AI326" s="29"/>
      <c r="AJ326" s="29" t="s">
        <v>14</v>
      </c>
      <c r="AK326" s="29"/>
      <c r="AL326" s="29" t="s">
        <v>14</v>
      </c>
      <c r="AM326" s="29"/>
      <c r="AN326" s="29" t="s">
        <v>14</v>
      </c>
      <c r="AO326" s="29"/>
      <c r="AP326" s="29" t="s">
        <v>14</v>
      </c>
      <c r="AQ326" s="29"/>
      <c r="AR326" s="29" t="s">
        <v>14</v>
      </c>
      <c r="AS326" s="29"/>
      <c r="AT326" s="29" t="s">
        <v>14</v>
      </c>
      <c r="AU326" s="29"/>
      <c r="AV326" s="29" t="s">
        <v>14</v>
      </c>
      <c r="AW326" s="29"/>
      <c r="AX326" s="29" t="s">
        <v>14</v>
      </c>
      <c r="AY326" s="29"/>
      <c r="AZ326" s="29" t="s">
        <v>14</v>
      </c>
      <c r="BA326" s="29"/>
      <c r="BB326" s="29">
        <v>2</v>
      </c>
      <c r="BC326" s="29"/>
      <c r="BD326" s="29" t="s">
        <v>14</v>
      </c>
      <c r="BE326" s="16"/>
      <c r="BF326" s="16"/>
      <c r="BG326" s="16"/>
      <c r="BH326" s="25"/>
      <c r="BI326" s="25"/>
      <c r="BJ326" s="25"/>
      <c r="BK326" s="25"/>
      <c r="BL326" s="25"/>
      <c r="BM326" s="25"/>
      <c r="BN326" s="25"/>
      <c r="BO326" s="25"/>
      <c r="BP326" s="25"/>
      <c r="BQ326" s="25"/>
      <c r="BR326" s="25"/>
      <c r="BS326" s="25"/>
      <c r="BT326" s="25"/>
      <c r="BU326" s="25"/>
      <c r="BV326" s="25"/>
      <c r="BW326" s="25"/>
      <c r="BX326" s="25"/>
      <c r="BY326" s="25"/>
      <c r="BZ326" s="25"/>
      <c r="CA326" s="25"/>
      <c r="CB326" s="25"/>
      <c r="CC326" s="25"/>
      <c r="CD326" s="25"/>
      <c r="CE326" s="25"/>
      <c r="CF326" s="25"/>
      <c r="CG326" s="25"/>
      <c r="CH326" s="25"/>
      <c r="CI326" s="25"/>
      <c r="CJ326" s="25"/>
      <c r="CK326" s="25"/>
      <c r="CL326" s="25"/>
      <c r="CM326" s="25"/>
      <c r="CN326" s="25"/>
      <c r="CO326" s="25"/>
      <c r="CP326" s="25"/>
      <c r="CQ326" s="25"/>
      <c r="CR326" s="25"/>
      <c r="CS326" s="25"/>
      <c r="CT326" s="25"/>
      <c r="CU326" s="25"/>
      <c r="CV326" s="25"/>
      <c r="CW326" s="25"/>
      <c r="CX326" s="25"/>
      <c r="CY326" s="25"/>
      <c r="CZ326" s="25"/>
      <c r="DA326" s="25"/>
      <c r="DB326" s="25"/>
      <c r="DC326" s="25"/>
      <c r="DD326" s="25"/>
      <c r="DE326" s="25"/>
      <c r="DF326" s="25"/>
      <c r="DG326" s="25"/>
      <c r="DH326" s="25"/>
      <c r="DI326" s="25"/>
      <c r="DJ326" s="25"/>
      <c r="DK326" s="25"/>
      <c r="DL326" s="25"/>
      <c r="DM326" s="25"/>
      <c r="DN326" s="25"/>
      <c r="DO326" s="25"/>
      <c r="DP326" s="25"/>
      <c r="DQ326" s="25"/>
      <c r="DR326" s="25"/>
      <c r="DS326" s="25"/>
      <c r="DT326" s="25"/>
      <c r="DU326" s="25"/>
      <c r="DV326" s="25"/>
      <c r="DW326" s="25"/>
      <c r="DX326" s="25"/>
      <c r="DY326" s="25"/>
      <c r="DZ326" s="25"/>
      <c r="EA326" s="25"/>
      <c r="EB326" s="25"/>
      <c r="EC326" s="25"/>
      <c r="ED326" s="25"/>
      <c r="EE326" s="25"/>
      <c r="EF326" s="25"/>
      <c r="EG326" s="25"/>
      <c r="EH326" s="25"/>
      <c r="EI326" s="25"/>
      <c r="EJ326" s="25"/>
      <c r="EK326" s="25"/>
      <c r="EL326" s="25"/>
      <c r="EM326" s="25"/>
      <c r="EN326" s="25"/>
      <c r="EO326" s="25"/>
      <c r="EP326" s="25"/>
      <c r="EQ326" s="25"/>
      <c r="ER326" s="25"/>
      <c r="ES326" s="25"/>
      <c r="ET326" s="25"/>
      <c r="EU326" s="25"/>
      <c r="EV326" s="25"/>
      <c r="EW326" s="25"/>
      <c r="EX326" s="25"/>
      <c r="EY326" s="25"/>
      <c r="EZ326" s="25"/>
      <c r="FA326" s="25"/>
      <c r="FB326" s="25"/>
      <c r="FC326" s="25"/>
      <c r="FD326" s="25"/>
      <c r="FE326" s="25"/>
      <c r="FF326" s="25"/>
      <c r="FG326" s="25"/>
      <c r="FH326" s="25"/>
      <c r="FI326" s="25"/>
      <c r="FJ326" s="25"/>
      <c r="FK326" s="25"/>
      <c r="FL326" s="25"/>
      <c r="FM326" s="25"/>
      <c r="FN326" s="25"/>
      <c r="FO326" s="25"/>
      <c r="FP326" s="25"/>
      <c r="FQ326" s="25"/>
      <c r="FR326" s="25"/>
      <c r="FS326" s="25"/>
      <c r="FT326" s="25"/>
      <c r="FU326" s="25"/>
      <c r="FV326" s="25"/>
      <c r="FW326" s="25"/>
      <c r="FX326" s="25"/>
      <c r="FY326" s="25"/>
      <c r="FZ326" s="25"/>
      <c r="GA326" s="25"/>
      <c r="GB326" s="25"/>
      <c r="GC326" s="25"/>
      <c r="GD326" s="25"/>
      <c r="GE326" s="25"/>
      <c r="GF326" s="25"/>
      <c r="GG326" s="25"/>
      <c r="GH326" s="25"/>
      <c r="GI326" s="25"/>
      <c r="GJ326" s="25"/>
      <c r="GK326" s="25"/>
      <c r="GL326" s="25"/>
      <c r="GM326" s="25"/>
      <c r="GN326" s="25"/>
      <c r="GO326" s="25"/>
      <c r="GP326" s="25"/>
      <c r="GQ326" s="25"/>
      <c r="GR326" s="25"/>
      <c r="GS326" s="25"/>
      <c r="GT326" s="25"/>
      <c r="GU326" s="25"/>
      <c r="GV326" s="25"/>
      <c r="GW326" s="25"/>
      <c r="GX326" s="25"/>
      <c r="GY326" s="25"/>
      <c r="GZ326" s="25"/>
      <c r="HA326" s="25"/>
      <c r="HB326" s="25"/>
      <c r="HC326" s="25"/>
      <c r="HD326" s="25"/>
      <c r="HE326" s="25"/>
      <c r="HF326" s="25"/>
      <c r="HG326" s="25"/>
      <c r="HH326" s="25"/>
      <c r="HI326" s="25"/>
      <c r="HJ326" s="25"/>
      <c r="HK326" s="25"/>
      <c r="HL326" s="25"/>
      <c r="HM326" s="25"/>
      <c r="HN326" s="25"/>
      <c r="HO326" s="25"/>
      <c r="HP326" s="25"/>
      <c r="HQ326" s="25"/>
      <c r="HR326" s="25"/>
      <c r="HS326" s="25"/>
      <c r="HT326" s="25"/>
      <c r="HU326" s="25"/>
      <c r="HV326" s="25"/>
      <c r="HW326" s="25"/>
      <c r="HX326" s="25"/>
      <c r="HY326" s="25"/>
      <c r="HZ326" s="25"/>
      <c r="IA326" s="25"/>
      <c r="IB326" s="25"/>
      <c r="IC326" s="25"/>
    </row>
    <row r="327" spans="1:237" s="3" customFormat="1">
      <c r="A327" s="25"/>
      <c r="B327" s="90"/>
      <c r="C327" s="91">
        <v>2020</v>
      </c>
      <c r="D327" s="29" t="s">
        <v>14</v>
      </c>
      <c r="E327" s="29"/>
      <c r="F327" s="29" t="s">
        <v>14</v>
      </c>
      <c r="G327" s="29"/>
      <c r="H327" s="29" t="s">
        <v>14</v>
      </c>
      <c r="I327" s="29"/>
      <c r="J327" s="29" t="s">
        <v>14</v>
      </c>
      <c r="K327" s="29"/>
      <c r="L327" s="29">
        <v>2</v>
      </c>
      <c r="M327" s="29"/>
      <c r="N327" s="29">
        <v>181</v>
      </c>
      <c r="O327" s="29"/>
      <c r="P327" s="29" t="s">
        <v>15</v>
      </c>
      <c r="Q327" s="29"/>
      <c r="R327" s="29">
        <v>35</v>
      </c>
      <c r="S327" s="29"/>
      <c r="T327" s="29" t="s">
        <v>14</v>
      </c>
      <c r="U327" s="29"/>
      <c r="V327" s="29">
        <v>378</v>
      </c>
      <c r="W327" s="29"/>
      <c r="X327" s="29">
        <v>876</v>
      </c>
      <c r="Y327" s="29"/>
      <c r="Z327" s="29" t="s">
        <v>15</v>
      </c>
      <c r="AA327" s="29"/>
      <c r="AB327" s="29" t="s">
        <v>14</v>
      </c>
      <c r="AC327" s="29"/>
      <c r="AD327" s="29">
        <v>5</v>
      </c>
      <c r="AE327" s="29"/>
      <c r="AF327" s="29" t="s">
        <v>15</v>
      </c>
      <c r="AG327" s="29"/>
      <c r="AH327" s="29" t="s">
        <v>14</v>
      </c>
      <c r="AI327" s="29"/>
      <c r="AJ327" s="29" t="s">
        <v>15</v>
      </c>
      <c r="AK327" s="29"/>
      <c r="AL327" s="29" t="s">
        <v>15</v>
      </c>
      <c r="AM327" s="29"/>
      <c r="AN327" s="29" t="s">
        <v>14</v>
      </c>
      <c r="AO327" s="29"/>
      <c r="AP327" s="29" t="s">
        <v>14</v>
      </c>
      <c r="AQ327" s="29"/>
      <c r="AR327" s="29" t="s">
        <v>14</v>
      </c>
      <c r="AS327" s="29"/>
      <c r="AT327" s="29" t="s">
        <v>15</v>
      </c>
      <c r="AU327" s="29"/>
      <c r="AV327" s="29" t="s">
        <v>15</v>
      </c>
      <c r="AW327" s="29"/>
      <c r="AX327" s="29" t="s">
        <v>14</v>
      </c>
      <c r="AY327" s="29"/>
      <c r="AZ327" s="29" t="s">
        <v>14</v>
      </c>
      <c r="BA327" s="29"/>
      <c r="BB327" s="29">
        <v>475</v>
      </c>
      <c r="BC327" s="29"/>
      <c r="BD327" s="29" t="s">
        <v>14</v>
      </c>
      <c r="BE327" s="16"/>
      <c r="BF327" s="16"/>
      <c r="BG327" s="16"/>
      <c r="BH327" s="25"/>
      <c r="BI327" s="25"/>
      <c r="BJ327" s="25"/>
      <c r="BK327" s="25"/>
      <c r="BL327" s="25"/>
      <c r="BM327" s="25"/>
      <c r="BN327" s="25"/>
      <c r="BO327" s="25"/>
      <c r="BP327" s="25"/>
      <c r="BQ327" s="25"/>
      <c r="BR327" s="25"/>
      <c r="BS327" s="25"/>
      <c r="BT327" s="25"/>
      <c r="BU327" s="25"/>
      <c r="BV327" s="25"/>
      <c r="BW327" s="25"/>
      <c r="BX327" s="25"/>
      <c r="BY327" s="25"/>
      <c r="BZ327" s="25"/>
      <c r="CA327" s="25"/>
      <c r="CB327" s="25"/>
      <c r="CC327" s="25"/>
      <c r="CD327" s="25"/>
      <c r="CE327" s="25"/>
      <c r="CF327" s="25"/>
      <c r="CG327" s="25"/>
      <c r="CH327" s="25"/>
      <c r="CI327" s="25"/>
      <c r="CJ327" s="25"/>
      <c r="CK327" s="25"/>
      <c r="CL327" s="25"/>
      <c r="CM327" s="25"/>
      <c r="CN327" s="25"/>
      <c r="CO327" s="25"/>
      <c r="CP327" s="25"/>
      <c r="CQ327" s="25"/>
      <c r="CR327" s="25"/>
      <c r="CS327" s="25"/>
      <c r="CT327" s="25"/>
      <c r="CU327" s="25"/>
      <c r="CV327" s="25"/>
      <c r="CW327" s="25"/>
      <c r="CX327" s="25"/>
      <c r="CY327" s="25"/>
      <c r="CZ327" s="25"/>
      <c r="DA327" s="25"/>
      <c r="DB327" s="25"/>
      <c r="DC327" s="25"/>
      <c r="DD327" s="25"/>
      <c r="DE327" s="25"/>
      <c r="DF327" s="25"/>
      <c r="DG327" s="25"/>
      <c r="DH327" s="25"/>
      <c r="DI327" s="25"/>
      <c r="DJ327" s="25"/>
      <c r="DK327" s="25"/>
      <c r="DL327" s="25"/>
      <c r="DM327" s="25"/>
      <c r="DN327" s="25"/>
      <c r="DO327" s="25"/>
      <c r="DP327" s="25"/>
      <c r="DQ327" s="25"/>
      <c r="DR327" s="25"/>
      <c r="DS327" s="25"/>
      <c r="DT327" s="25"/>
      <c r="DU327" s="25"/>
      <c r="DV327" s="25"/>
      <c r="DW327" s="25"/>
      <c r="DX327" s="25"/>
      <c r="DY327" s="25"/>
      <c r="DZ327" s="25"/>
      <c r="EA327" s="25"/>
      <c r="EB327" s="25"/>
      <c r="EC327" s="25"/>
      <c r="ED327" s="25"/>
      <c r="EE327" s="25"/>
      <c r="EF327" s="25"/>
      <c r="EG327" s="25"/>
      <c r="EH327" s="25"/>
      <c r="EI327" s="25"/>
      <c r="EJ327" s="25"/>
      <c r="EK327" s="25"/>
      <c r="EL327" s="25"/>
      <c r="EM327" s="25"/>
      <c r="EN327" s="25"/>
      <c r="EO327" s="25"/>
      <c r="EP327" s="25"/>
      <c r="EQ327" s="25"/>
      <c r="ER327" s="25"/>
      <c r="ES327" s="25"/>
      <c r="ET327" s="25"/>
      <c r="EU327" s="25"/>
      <c r="EV327" s="25"/>
      <c r="EW327" s="25"/>
      <c r="EX327" s="25"/>
      <c r="EY327" s="25"/>
      <c r="EZ327" s="25"/>
      <c r="FA327" s="25"/>
      <c r="FB327" s="25"/>
      <c r="FC327" s="25"/>
      <c r="FD327" s="25"/>
      <c r="FE327" s="25"/>
      <c r="FF327" s="25"/>
      <c r="FG327" s="25"/>
      <c r="FH327" s="25"/>
      <c r="FI327" s="25"/>
      <c r="FJ327" s="25"/>
      <c r="FK327" s="25"/>
      <c r="FL327" s="25"/>
      <c r="FM327" s="25"/>
      <c r="FN327" s="25"/>
      <c r="FO327" s="25"/>
      <c r="FP327" s="25"/>
      <c r="FQ327" s="25"/>
      <c r="FR327" s="25"/>
      <c r="FS327" s="25"/>
      <c r="FT327" s="25"/>
      <c r="FU327" s="25"/>
      <c r="FV327" s="25"/>
      <c r="FW327" s="25"/>
      <c r="FX327" s="25"/>
      <c r="FY327" s="25"/>
      <c r="FZ327" s="25"/>
      <c r="GA327" s="25"/>
      <c r="GB327" s="25"/>
      <c r="GC327" s="25"/>
      <c r="GD327" s="25"/>
      <c r="GE327" s="25"/>
      <c r="GF327" s="25"/>
      <c r="GG327" s="25"/>
      <c r="GH327" s="25"/>
      <c r="GI327" s="25"/>
      <c r="GJ327" s="25"/>
      <c r="GK327" s="25"/>
      <c r="GL327" s="25"/>
      <c r="GM327" s="25"/>
      <c r="GN327" s="25"/>
      <c r="GO327" s="25"/>
      <c r="GP327" s="25"/>
      <c r="GQ327" s="25"/>
      <c r="GR327" s="25"/>
      <c r="GS327" s="25"/>
      <c r="GT327" s="25"/>
      <c r="GU327" s="25"/>
      <c r="GV327" s="25"/>
      <c r="GW327" s="25"/>
      <c r="GX327" s="25"/>
      <c r="GY327" s="25"/>
      <c r="GZ327" s="25"/>
      <c r="HA327" s="25"/>
      <c r="HB327" s="25"/>
      <c r="HC327" s="25"/>
      <c r="HD327" s="25"/>
      <c r="HE327" s="25"/>
      <c r="HF327" s="25"/>
      <c r="HG327" s="25"/>
      <c r="HH327" s="25"/>
      <c r="HI327" s="25"/>
      <c r="HJ327" s="25"/>
      <c r="HK327" s="25"/>
      <c r="HL327" s="25"/>
      <c r="HM327" s="25"/>
      <c r="HN327" s="25"/>
      <c r="HO327" s="25"/>
      <c r="HP327" s="25"/>
      <c r="HQ327" s="25"/>
      <c r="HR327" s="25"/>
      <c r="HS327" s="25"/>
      <c r="HT327" s="25"/>
      <c r="HU327" s="25"/>
      <c r="HV327" s="25"/>
      <c r="HW327" s="25"/>
      <c r="HX327" s="25"/>
      <c r="HY327" s="25"/>
      <c r="HZ327" s="25"/>
      <c r="IA327" s="25"/>
      <c r="IB327" s="25"/>
      <c r="IC327" s="25"/>
    </row>
    <row r="328" spans="1:237" s="5" customFormat="1">
      <c r="A328" s="16"/>
      <c r="B328" s="90"/>
      <c r="C328" s="91">
        <v>2021</v>
      </c>
      <c r="D328" s="29" t="s">
        <v>14</v>
      </c>
      <c r="E328" s="29"/>
      <c r="F328" s="29" t="s">
        <v>14</v>
      </c>
      <c r="G328" s="29"/>
      <c r="H328" s="29" t="s">
        <v>14</v>
      </c>
      <c r="I328" s="29"/>
      <c r="J328" s="29" t="s">
        <v>14</v>
      </c>
      <c r="K328" s="29"/>
      <c r="L328" s="29" t="s">
        <v>14</v>
      </c>
      <c r="M328" s="29"/>
      <c r="N328" s="29">
        <v>9</v>
      </c>
      <c r="O328" s="29"/>
      <c r="P328" s="29" t="s">
        <v>14</v>
      </c>
      <c r="Q328" s="29"/>
      <c r="R328" s="29">
        <v>358</v>
      </c>
      <c r="S328" s="29"/>
      <c r="T328" s="29" t="s">
        <v>14</v>
      </c>
      <c r="U328" s="29"/>
      <c r="V328" s="29">
        <v>241</v>
      </c>
      <c r="W328" s="29"/>
      <c r="X328" s="29">
        <v>27</v>
      </c>
      <c r="Y328" s="29"/>
      <c r="Z328" s="29" t="s">
        <v>15</v>
      </c>
      <c r="AA328" s="29"/>
      <c r="AB328" s="29" t="s">
        <v>14</v>
      </c>
      <c r="AC328" s="29"/>
      <c r="AD328" s="29">
        <v>4</v>
      </c>
      <c r="AE328" s="29"/>
      <c r="AF328" s="29" t="s">
        <v>15</v>
      </c>
      <c r="AG328" s="29"/>
      <c r="AH328" s="29" t="s">
        <v>14</v>
      </c>
      <c r="AI328" s="29"/>
      <c r="AJ328" s="29" t="s">
        <v>15</v>
      </c>
      <c r="AK328" s="29"/>
      <c r="AL328" s="29" t="s">
        <v>14</v>
      </c>
      <c r="AM328" s="29"/>
      <c r="AN328" s="29" t="s">
        <v>14</v>
      </c>
      <c r="AO328" s="29"/>
      <c r="AP328" s="29" t="s">
        <v>14</v>
      </c>
      <c r="AQ328" s="29"/>
      <c r="AR328" s="29" t="s">
        <v>14</v>
      </c>
      <c r="AS328" s="29"/>
      <c r="AT328" s="29">
        <v>7</v>
      </c>
      <c r="AU328" s="29"/>
      <c r="AV328" s="29">
        <v>2</v>
      </c>
      <c r="AW328" s="29"/>
      <c r="AX328" s="29" t="s">
        <v>14</v>
      </c>
      <c r="AY328" s="29"/>
      <c r="AZ328" s="29" t="s">
        <v>14</v>
      </c>
      <c r="BA328" s="29"/>
      <c r="BB328" s="29">
        <v>422</v>
      </c>
      <c r="BC328" s="29"/>
      <c r="BD328" s="29" t="s">
        <v>14</v>
      </c>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c r="CF328" s="16"/>
      <c r="CG328" s="16"/>
      <c r="CH328" s="16"/>
      <c r="CI328" s="16"/>
      <c r="CJ328" s="16"/>
      <c r="CK328" s="16"/>
      <c r="CL328" s="16"/>
      <c r="CM328" s="16"/>
      <c r="CN328" s="16"/>
      <c r="CO328" s="16"/>
      <c r="CP328" s="16"/>
      <c r="CQ328" s="16"/>
      <c r="CR328" s="16"/>
      <c r="CS328" s="16"/>
      <c r="CT328" s="16"/>
      <c r="CU328" s="16"/>
      <c r="CV328" s="16"/>
      <c r="CW328" s="16"/>
      <c r="CX328" s="16"/>
      <c r="CY328" s="16"/>
      <c r="CZ328" s="16"/>
      <c r="DA328" s="16"/>
      <c r="DB328" s="16"/>
      <c r="DC328" s="16"/>
      <c r="DD328" s="16"/>
      <c r="DE328" s="16"/>
      <c r="DF328" s="16"/>
      <c r="DG328" s="16"/>
      <c r="DH328" s="16"/>
      <c r="DI328" s="16"/>
      <c r="DJ328" s="16"/>
      <c r="DK328" s="16"/>
      <c r="DL328" s="16"/>
      <c r="DM328" s="16"/>
      <c r="DN328" s="16"/>
      <c r="DO328" s="16"/>
      <c r="DP328" s="16"/>
      <c r="DQ328" s="16"/>
      <c r="DR328" s="16"/>
      <c r="DS328" s="16"/>
      <c r="DT328" s="16"/>
      <c r="DU328" s="16"/>
      <c r="DV328" s="16"/>
      <c r="DW328" s="16"/>
      <c r="DX328" s="16"/>
      <c r="DY328" s="16"/>
      <c r="DZ328" s="16"/>
      <c r="EA328" s="16"/>
      <c r="EB328" s="16"/>
      <c r="EC328" s="16"/>
      <c r="ED328" s="16"/>
      <c r="EE328" s="16"/>
      <c r="EF328" s="16"/>
      <c r="EG328" s="16"/>
      <c r="EH328" s="16"/>
      <c r="EI328" s="16"/>
      <c r="EJ328" s="16"/>
      <c r="EK328" s="16"/>
      <c r="EL328" s="16"/>
      <c r="EM328" s="16"/>
      <c r="EN328" s="16"/>
      <c r="EO328" s="16"/>
      <c r="EP328" s="16"/>
      <c r="EQ328" s="16"/>
      <c r="ER328" s="16"/>
      <c r="ES328" s="16"/>
      <c r="ET328" s="16"/>
      <c r="EU328" s="16"/>
      <c r="EV328" s="16"/>
      <c r="EW328" s="16"/>
      <c r="EX328" s="16"/>
      <c r="EY328" s="16"/>
      <c r="EZ328" s="16"/>
      <c r="FA328" s="16"/>
      <c r="FB328" s="16"/>
      <c r="FC328" s="16"/>
      <c r="FD328" s="16"/>
      <c r="FE328" s="16"/>
      <c r="FF328" s="16"/>
      <c r="FG328" s="16"/>
      <c r="FH328" s="16"/>
      <c r="FI328" s="16"/>
      <c r="FJ328" s="16"/>
      <c r="FK328" s="16"/>
      <c r="FL328" s="16"/>
      <c r="FM328" s="16"/>
      <c r="FN328" s="16"/>
      <c r="FO328" s="16"/>
      <c r="FP328" s="16"/>
      <c r="FQ328" s="16"/>
      <c r="FR328" s="16"/>
      <c r="FS328" s="16"/>
      <c r="FT328" s="16"/>
      <c r="FU328" s="16"/>
      <c r="FV328" s="16"/>
      <c r="FW328" s="16"/>
      <c r="FX328" s="16"/>
      <c r="FY328" s="16"/>
      <c r="FZ328" s="16"/>
      <c r="GA328" s="16"/>
      <c r="GB328" s="16"/>
      <c r="GC328" s="16"/>
      <c r="GD328" s="16"/>
      <c r="GE328" s="16"/>
      <c r="GF328" s="16"/>
      <c r="GG328" s="16"/>
      <c r="GH328" s="16"/>
      <c r="GI328" s="16"/>
      <c r="GJ328" s="16"/>
      <c r="GK328" s="16"/>
      <c r="GL328" s="16"/>
      <c r="GM328" s="16"/>
      <c r="GN328" s="16"/>
      <c r="GO328" s="16"/>
      <c r="GP328" s="16"/>
      <c r="GQ328" s="16"/>
      <c r="GR328" s="16"/>
      <c r="GS328" s="16"/>
      <c r="GT328" s="16"/>
      <c r="GU328" s="16"/>
      <c r="GV328" s="16"/>
      <c r="GW328" s="16"/>
      <c r="GX328" s="16"/>
      <c r="GY328" s="16"/>
      <c r="GZ328" s="16"/>
      <c r="HA328" s="16"/>
      <c r="HB328" s="16"/>
      <c r="HC328" s="16"/>
      <c r="HD328" s="16"/>
      <c r="HE328" s="16"/>
      <c r="HF328" s="16"/>
      <c r="HG328" s="16"/>
      <c r="HH328" s="16"/>
      <c r="HI328" s="16"/>
      <c r="HJ328" s="16"/>
      <c r="HK328" s="16"/>
      <c r="HL328" s="16"/>
      <c r="HM328" s="16"/>
      <c r="HN328" s="16"/>
      <c r="HO328" s="16"/>
      <c r="HP328" s="16"/>
      <c r="HQ328" s="16"/>
      <c r="HR328" s="16"/>
      <c r="HS328" s="16"/>
      <c r="HT328" s="16"/>
      <c r="HU328" s="16"/>
      <c r="HV328" s="16"/>
      <c r="HW328" s="16"/>
      <c r="HX328" s="16"/>
      <c r="HY328" s="16"/>
      <c r="HZ328" s="16"/>
      <c r="IA328" s="16"/>
      <c r="IB328" s="16"/>
      <c r="IC328" s="16"/>
    </row>
    <row r="329" spans="1:237" s="16" customFormat="1">
      <c r="B329" s="90"/>
      <c r="C329" s="92">
        <v>2022</v>
      </c>
      <c r="D329" s="29" t="s">
        <v>15</v>
      </c>
      <c r="E329" s="29"/>
      <c r="F329" s="29" t="s">
        <v>14</v>
      </c>
      <c r="G329" s="29"/>
      <c r="H329" s="29" t="s">
        <v>14</v>
      </c>
      <c r="I329" s="29"/>
      <c r="J329" s="29" t="s">
        <v>14</v>
      </c>
      <c r="K329" s="29"/>
      <c r="L329" s="29">
        <v>2</v>
      </c>
      <c r="M329" s="29"/>
      <c r="N329" s="29">
        <v>38</v>
      </c>
      <c r="O329" s="29"/>
      <c r="P329" s="29">
        <v>8</v>
      </c>
      <c r="Q329" s="29"/>
      <c r="R329" s="29">
        <v>117</v>
      </c>
      <c r="S329" s="29"/>
      <c r="T329" s="29" t="s">
        <v>14</v>
      </c>
      <c r="U329" s="29"/>
      <c r="V329" s="29">
        <v>78</v>
      </c>
      <c r="W329" s="29"/>
      <c r="X329" s="29" t="s">
        <v>15</v>
      </c>
      <c r="Y329" s="29"/>
      <c r="Z329" s="29" t="s">
        <v>15</v>
      </c>
      <c r="AA329" s="29"/>
      <c r="AB329" s="29" t="s">
        <v>14</v>
      </c>
      <c r="AC329" s="29"/>
      <c r="AD329" s="29">
        <v>67</v>
      </c>
      <c r="AE329" s="29"/>
      <c r="AF329" s="29" t="s">
        <v>15</v>
      </c>
      <c r="AG329" s="29"/>
      <c r="AH329" s="29" t="s">
        <v>14</v>
      </c>
      <c r="AI329" s="29"/>
      <c r="AJ329" s="29" t="s">
        <v>15</v>
      </c>
      <c r="AK329" s="29"/>
      <c r="AL329" s="29" t="s">
        <v>15</v>
      </c>
      <c r="AM329" s="29"/>
      <c r="AN329" s="29" t="s">
        <v>14</v>
      </c>
      <c r="AO329" s="29"/>
      <c r="AP329" s="29" t="s">
        <v>14</v>
      </c>
      <c r="AQ329" s="29"/>
      <c r="AR329" s="29" t="s">
        <v>14</v>
      </c>
      <c r="AS329" s="29"/>
      <c r="AT329" s="29">
        <v>34</v>
      </c>
      <c r="AU329" s="29"/>
      <c r="AV329" s="29" t="s">
        <v>15</v>
      </c>
      <c r="AW329" s="29"/>
      <c r="AX329" s="29" t="s">
        <v>14</v>
      </c>
      <c r="AY329" s="29"/>
      <c r="AZ329" s="29">
        <v>20</v>
      </c>
      <c r="BA329" s="29"/>
      <c r="BB329" s="29">
        <v>384</v>
      </c>
      <c r="BC329" s="29"/>
      <c r="BD329" s="29" t="s">
        <v>14</v>
      </c>
    </row>
    <row r="330" spans="1:237" s="3" customFormat="1">
      <c r="A330" s="25"/>
      <c r="B330" s="90" t="s">
        <v>88</v>
      </c>
      <c r="C330" s="91">
        <v>2018</v>
      </c>
      <c r="D330" s="29">
        <v>1</v>
      </c>
      <c r="E330" s="29"/>
      <c r="F330" s="29" t="s">
        <v>14</v>
      </c>
      <c r="G330" s="29"/>
      <c r="H330" s="29" t="s">
        <v>14</v>
      </c>
      <c r="I330" s="29"/>
      <c r="J330" s="29" t="s">
        <v>14</v>
      </c>
      <c r="K330" s="29"/>
      <c r="L330" s="29">
        <v>412</v>
      </c>
      <c r="M330" s="29"/>
      <c r="N330" s="29" t="s">
        <v>15</v>
      </c>
      <c r="O330" s="29"/>
      <c r="P330" s="29" t="s">
        <v>14</v>
      </c>
      <c r="Q330" s="29"/>
      <c r="R330" s="29" t="s">
        <v>14</v>
      </c>
      <c r="S330" s="29"/>
      <c r="T330" s="29" t="s">
        <v>14</v>
      </c>
      <c r="U330" s="29"/>
      <c r="V330" s="29" t="s">
        <v>14</v>
      </c>
      <c r="W330" s="29"/>
      <c r="X330" s="29" t="s">
        <v>14</v>
      </c>
      <c r="Y330" s="29"/>
      <c r="Z330" s="29" t="s">
        <v>14</v>
      </c>
      <c r="AA330" s="29"/>
      <c r="AB330" s="29" t="s">
        <v>14</v>
      </c>
      <c r="AC330" s="29"/>
      <c r="AD330" s="29" t="s">
        <v>14</v>
      </c>
      <c r="AE330" s="29"/>
      <c r="AF330" s="29" t="s">
        <v>14</v>
      </c>
      <c r="AG330" s="29"/>
      <c r="AH330" s="29" t="s">
        <v>14</v>
      </c>
      <c r="AI330" s="29"/>
      <c r="AJ330" s="29" t="s">
        <v>14</v>
      </c>
      <c r="AK330" s="29"/>
      <c r="AL330" s="29" t="s">
        <v>14</v>
      </c>
      <c r="AM330" s="29"/>
      <c r="AN330" s="29" t="s">
        <v>14</v>
      </c>
      <c r="AO330" s="29"/>
      <c r="AP330" s="29" t="s">
        <v>14</v>
      </c>
      <c r="AQ330" s="29"/>
      <c r="AR330" s="29" t="s">
        <v>14</v>
      </c>
      <c r="AS330" s="29"/>
      <c r="AT330" s="29" t="s">
        <v>14</v>
      </c>
      <c r="AU330" s="29"/>
      <c r="AV330" s="29" t="s">
        <v>14</v>
      </c>
      <c r="AW330" s="29"/>
      <c r="AX330" s="29" t="s">
        <v>14</v>
      </c>
      <c r="AY330" s="29"/>
      <c r="AZ330" s="29">
        <v>10</v>
      </c>
      <c r="BA330" s="29"/>
      <c r="BB330" s="29" t="s">
        <v>15</v>
      </c>
      <c r="BC330" s="29"/>
      <c r="BD330" s="29" t="s">
        <v>14</v>
      </c>
      <c r="BE330" s="16"/>
      <c r="BF330" s="16"/>
      <c r="BG330" s="16"/>
      <c r="BH330" s="25"/>
      <c r="BI330" s="25"/>
      <c r="BJ330" s="25"/>
      <c r="BK330" s="25"/>
      <c r="BL330" s="25"/>
      <c r="BM330" s="25"/>
      <c r="BN330" s="25"/>
      <c r="BO330" s="25"/>
      <c r="BP330" s="25"/>
      <c r="BQ330" s="25"/>
      <c r="BR330" s="25"/>
      <c r="BS330" s="25"/>
      <c r="BT330" s="25"/>
      <c r="BU330" s="25"/>
      <c r="BV330" s="25"/>
      <c r="BW330" s="25"/>
      <c r="BX330" s="25"/>
      <c r="BY330" s="25"/>
      <c r="BZ330" s="25"/>
      <c r="CA330" s="25"/>
      <c r="CB330" s="25"/>
      <c r="CC330" s="25"/>
      <c r="CD330" s="25"/>
      <c r="CE330" s="25"/>
      <c r="CF330" s="25"/>
      <c r="CG330" s="25"/>
      <c r="CH330" s="25"/>
      <c r="CI330" s="25"/>
      <c r="CJ330" s="25"/>
      <c r="CK330" s="25"/>
      <c r="CL330" s="25"/>
      <c r="CM330" s="25"/>
      <c r="CN330" s="25"/>
      <c r="CO330" s="25"/>
      <c r="CP330" s="25"/>
      <c r="CQ330" s="25"/>
      <c r="CR330" s="25"/>
      <c r="CS330" s="25"/>
      <c r="CT330" s="25"/>
      <c r="CU330" s="25"/>
      <c r="CV330" s="25"/>
      <c r="CW330" s="25"/>
      <c r="CX330" s="25"/>
      <c r="CY330" s="25"/>
      <c r="CZ330" s="25"/>
      <c r="DA330" s="25"/>
      <c r="DB330" s="25"/>
      <c r="DC330" s="25"/>
      <c r="DD330" s="25"/>
      <c r="DE330" s="25"/>
      <c r="DF330" s="25"/>
      <c r="DG330" s="25"/>
      <c r="DH330" s="25"/>
      <c r="DI330" s="25"/>
      <c r="DJ330" s="25"/>
      <c r="DK330" s="25"/>
      <c r="DL330" s="25"/>
      <c r="DM330" s="25"/>
      <c r="DN330" s="25"/>
      <c r="DO330" s="25"/>
      <c r="DP330" s="25"/>
      <c r="DQ330" s="25"/>
      <c r="DR330" s="25"/>
      <c r="DS330" s="25"/>
      <c r="DT330" s="25"/>
      <c r="DU330" s="25"/>
      <c r="DV330" s="25"/>
      <c r="DW330" s="25"/>
      <c r="DX330" s="25"/>
      <c r="DY330" s="25"/>
      <c r="DZ330" s="25"/>
      <c r="EA330" s="25"/>
      <c r="EB330" s="25"/>
      <c r="EC330" s="25"/>
      <c r="ED330" s="25"/>
      <c r="EE330" s="25"/>
      <c r="EF330" s="25"/>
      <c r="EG330" s="25"/>
      <c r="EH330" s="25"/>
      <c r="EI330" s="25"/>
      <c r="EJ330" s="25"/>
      <c r="EK330" s="25"/>
      <c r="EL330" s="25"/>
      <c r="EM330" s="25"/>
      <c r="EN330" s="25"/>
      <c r="EO330" s="25"/>
      <c r="EP330" s="25"/>
      <c r="EQ330" s="25"/>
      <c r="ER330" s="25"/>
      <c r="ES330" s="25"/>
      <c r="ET330" s="25"/>
      <c r="EU330" s="25"/>
      <c r="EV330" s="25"/>
      <c r="EW330" s="25"/>
      <c r="EX330" s="25"/>
      <c r="EY330" s="25"/>
      <c r="EZ330" s="25"/>
      <c r="FA330" s="25"/>
      <c r="FB330" s="25"/>
      <c r="FC330" s="25"/>
      <c r="FD330" s="25"/>
      <c r="FE330" s="25"/>
      <c r="FF330" s="25"/>
      <c r="FG330" s="25"/>
      <c r="FH330" s="25"/>
      <c r="FI330" s="25"/>
      <c r="FJ330" s="25"/>
      <c r="FK330" s="25"/>
      <c r="FL330" s="25"/>
      <c r="FM330" s="25"/>
      <c r="FN330" s="25"/>
      <c r="FO330" s="25"/>
      <c r="FP330" s="25"/>
      <c r="FQ330" s="25"/>
      <c r="FR330" s="25"/>
      <c r="FS330" s="25"/>
      <c r="FT330" s="25"/>
      <c r="FU330" s="25"/>
      <c r="FV330" s="25"/>
      <c r="FW330" s="25"/>
      <c r="FX330" s="25"/>
      <c r="FY330" s="25"/>
      <c r="FZ330" s="25"/>
      <c r="GA330" s="25"/>
      <c r="GB330" s="25"/>
      <c r="GC330" s="25"/>
      <c r="GD330" s="25"/>
      <c r="GE330" s="25"/>
      <c r="GF330" s="25"/>
      <c r="GG330" s="25"/>
      <c r="GH330" s="25"/>
      <c r="GI330" s="25"/>
      <c r="GJ330" s="25"/>
      <c r="GK330" s="25"/>
      <c r="GL330" s="25"/>
      <c r="GM330" s="25"/>
      <c r="GN330" s="25"/>
      <c r="GO330" s="25"/>
      <c r="GP330" s="25"/>
      <c r="GQ330" s="25"/>
      <c r="GR330" s="25"/>
      <c r="GS330" s="25"/>
      <c r="GT330" s="25"/>
      <c r="GU330" s="25"/>
      <c r="GV330" s="25"/>
      <c r="GW330" s="25"/>
      <c r="GX330" s="25"/>
      <c r="GY330" s="25"/>
      <c r="GZ330" s="25"/>
      <c r="HA330" s="25"/>
      <c r="HB330" s="25"/>
      <c r="HC330" s="25"/>
      <c r="HD330" s="25"/>
      <c r="HE330" s="25"/>
      <c r="HF330" s="25"/>
      <c r="HG330" s="25"/>
      <c r="HH330" s="25"/>
      <c r="HI330" s="25"/>
      <c r="HJ330" s="25"/>
      <c r="HK330" s="25"/>
      <c r="HL330" s="25"/>
      <c r="HM330" s="25"/>
      <c r="HN330" s="25"/>
      <c r="HO330" s="25"/>
      <c r="HP330" s="25"/>
      <c r="HQ330" s="25"/>
      <c r="HR330" s="25"/>
      <c r="HS330" s="25"/>
      <c r="HT330" s="25"/>
      <c r="HU330" s="25"/>
      <c r="HV330" s="25"/>
      <c r="HW330" s="25"/>
      <c r="HX330" s="25"/>
      <c r="HY330" s="25"/>
      <c r="HZ330" s="25"/>
      <c r="IA330" s="25"/>
      <c r="IB330" s="25"/>
      <c r="IC330" s="25"/>
    </row>
    <row r="331" spans="1:237" s="3" customFormat="1">
      <c r="A331" s="25"/>
      <c r="B331" s="90"/>
      <c r="C331" s="91">
        <v>2019</v>
      </c>
      <c r="D331" s="29" t="s">
        <v>15</v>
      </c>
      <c r="E331" s="29"/>
      <c r="F331" s="29" t="s">
        <v>14</v>
      </c>
      <c r="G331" s="29"/>
      <c r="H331" s="29" t="s">
        <v>14</v>
      </c>
      <c r="I331" s="29"/>
      <c r="J331" s="29" t="s">
        <v>14</v>
      </c>
      <c r="K331" s="29"/>
      <c r="L331" s="29">
        <v>340</v>
      </c>
      <c r="M331" s="29"/>
      <c r="N331" s="29">
        <v>3</v>
      </c>
      <c r="O331" s="29"/>
      <c r="P331" s="29" t="s">
        <v>14</v>
      </c>
      <c r="Q331" s="29"/>
      <c r="R331" s="29" t="s">
        <v>14</v>
      </c>
      <c r="S331" s="29"/>
      <c r="T331" s="29" t="s">
        <v>14</v>
      </c>
      <c r="U331" s="29"/>
      <c r="V331" s="29" t="s">
        <v>14</v>
      </c>
      <c r="W331" s="29"/>
      <c r="X331" s="29" t="s">
        <v>14</v>
      </c>
      <c r="Y331" s="29"/>
      <c r="Z331" s="29" t="s">
        <v>14</v>
      </c>
      <c r="AA331" s="29"/>
      <c r="AB331" s="29" t="s">
        <v>14</v>
      </c>
      <c r="AC331" s="29"/>
      <c r="AD331" s="29" t="s">
        <v>14</v>
      </c>
      <c r="AE331" s="29"/>
      <c r="AF331" s="29" t="s">
        <v>14</v>
      </c>
      <c r="AG331" s="29"/>
      <c r="AH331" s="29" t="s">
        <v>14</v>
      </c>
      <c r="AI331" s="29"/>
      <c r="AJ331" s="29" t="s">
        <v>14</v>
      </c>
      <c r="AK331" s="29"/>
      <c r="AL331" s="29" t="s">
        <v>14</v>
      </c>
      <c r="AM331" s="29"/>
      <c r="AN331" s="29" t="s">
        <v>14</v>
      </c>
      <c r="AO331" s="29"/>
      <c r="AP331" s="29" t="s">
        <v>14</v>
      </c>
      <c r="AQ331" s="29"/>
      <c r="AR331" s="29" t="s">
        <v>14</v>
      </c>
      <c r="AS331" s="29"/>
      <c r="AT331" s="29" t="s">
        <v>14</v>
      </c>
      <c r="AU331" s="29"/>
      <c r="AV331" s="29" t="s">
        <v>14</v>
      </c>
      <c r="AW331" s="29"/>
      <c r="AX331" s="29" t="s">
        <v>14</v>
      </c>
      <c r="AY331" s="29"/>
      <c r="AZ331" s="29">
        <v>5</v>
      </c>
      <c r="BA331" s="29"/>
      <c r="BB331" s="29">
        <v>3</v>
      </c>
      <c r="BC331" s="29"/>
      <c r="BD331" s="29" t="s">
        <v>14</v>
      </c>
      <c r="BE331" s="16"/>
      <c r="BF331" s="16"/>
      <c r="BG331" s="16"/>
      <c r="BH331" s="25"/>
      <c r="BI331" s="25"/>
      <c r="BJ331" s="25"/>
      <c r="BK331" s="25"/>
      <c r="BL331" s="25"/>
      <c r="BM331" s="25"/>
      <c r="BN331" s="25"/>
      <c r="BO331" s="25"/>
      <c r="BP331" s="25"/>
      <c r="BQ331" s="25"/>
      <c r="BR331" s="25"/>
      <c r="BS331" s="25"/>
      <c r="BT331" s="25"/>
      <c r="BU331" s="25"/>
      <c r="BV331" s="25"/>
      <c r="BW331" s="25"/>
      <c r="BX331" s="25"/>
      <c r="BY331" s="25"/>
      <c r="BZ331" s="25"/>
      <c r="CA331" s="25"/>
      <c r="CB331" s="25"/>
      <c r="CC331" s="25"/>
      <c r="CD331" s="25"/>
      <c r="CE331" s="25"/>
      <c r="CF331" s="25"/>
      <c r="CG331" s="25"/>
      <c r="CH331" s="25"/>
      <c r="CI331" s="25"/>
      <c r="CJ331" s="25"/>
      <c r="CK331" s="25"/>
      <c r="CL331" s="25"/>
      <c r="CM331" s="25"/>
      <c r="CN331" s="25"/>
      <c r="CO331" s="25"/>
      <c r="CP331" s="25"/>
      <c r="CQ331" s="25"/>
      <c r="CR331" s="25"/>
      <c r="CS331" s="25"/>
      <c r="CT331" s="25"/>
      <c r="CU331" s="25"/>
      <c r="CV331" s="25"/>
      <c r="CW331" s="25"/>
      <c r="CX331" s="25"/>
      <c r="CY331" s="25"/>
      <c r="CZ331" s="25"/>
      <c r="DA331" s="25"/>
      <c r="DB331" s="25"/>
      <c r="DC331" s="25"/>
      <c r="DD331" s="25"/>
      <c r="DE331" s="25"/>
      <c r="DF331" s="25"/>
      <c r="DG331" s="25"/>
      <c r="DH331" s="25"/>
      <c r="DI331" s="25"/>
      <c r="DJ331" s="25"/>
      <c r="DK331" s="25"/>
      <c r="DL331" s="25"/>
      <c r="DM331" s="25"/>
      <c r="DN331" s="25"/>
      <c r="DO331" s="25"/>
      <c r="DP331" s="25"/>
      <c r="DQ331" s="25"/>
      <c r="DR331" s="25"/>
      <c r="DS331" s="25"/>
      <c r="DT331" s="25"/>
      <c r="DU331" s="25"/>
      <c r="DV331" s="25"/>
      <c r="DW331" s="25"/>
      <c r="DX331" s="25"/>
      <c r="DY331" s="25"/>
      <c r="DZ331" s="25"/>
      <c r="EA331" s="25"/>
      <c r="EB331" s="25"/>
      <c r="EC331" s="25"/>
      <c r="ED331" s="25"/>
      <c r="EE331" s="25"/>
      <c r="EF331" s="25"/>
      <c r="EG331" s="25"/>
      <c r="EH331" s="25"/>
      <c r="EI331" s="25"/>
      <c r="EJ331" s="25"/>
      <c r="EK331" s="25"/>
      <c r="EL331" s="25"/>
      <c r="EM331" s="25"/>
      <c r="EN331" s="25"/>
      <c r="EO331" s="25"/>
      <c r="EP331" s="25"/>
      <c r="EQ331" s="25"/>
      <c r="ER331" s="25"/>
      <c r="ES331" s="25"/>
      <c r="ET331" s="25"/>
      <c r="EU331" s="25"/>
      <c r="EV331" s="25"/>
      <c r="EW331" s="25"/>
      <c r="EX331" s="25"/>
      <c r="EY331" s="25"/>
      <c r="EZ331" s="25"/>
      <c r="FA331" s="25"/>
      <c r="FB331" s="25"/>
      <c r="FC331" s="25"/>
      <c r="FD331" s="25"/>
      <c r="FE331" s="25"/>
      <c r="FF331" s="25"/>
      <c r="FG331" s="25"/>
      <c r="FH331" s="25"/>
      <c r="FI331" s="25"/>
      <c r="FJ331" s="25"/>
      <c r="FK331" s="25"/>
      <c r="FL331" s="25"/>
      <c r="FM331" s="25"/>
      <c r="FN331" s="25"/>
      <c r="FO331" s="25"/>
      <c r="FP331" s="25"/>
      <c r="FQ331" s="25"/>
      <c r="FR331" s="25"/>
      <c r="FS331" s="25"/>
      <c r="FT331" s="25"/>
      <c r="FU331" s="25"/>
      <c r="FV331" s="25"/>
      <c r="FW331" s="25"/>
      <c r="FX331" s="25"/>
      <c r="FY331" s="25"/>
      <c r="FZ331" s="25"/>
      <c r="GA331" s="25"/>
      <c r="GB331" s="25"/>
      <c r="GC331" s="25"/>
      <c r="GD331" s="25"/>
      <c r="GE331" s="25"/>
      <c r="GF331" s="25"/>
      <c r="GG331" s="25"/>
      <c r="GH331" s="25"/>
      <c r="GI331" s="25"/>
      <c r="GJ331" s="25"/>
      <c r="GK331" s="25"/>
      <c r="GL331" s="25"/>
      <c r="GM331" s="25"/>
      <c r="GN331" s="25"/>
      <c r="GO331" s="25"/>
      <c r="GP331" s="25"/>
      <c r="GQ331" s="25"/>
      <c r="GR331" s="25"/>
      <c r="GS331" s="25"/>
      <c r="GT331" s="25"/>
      <c r="GU331" s="25"/>
      <c r="GV331" s="25"/>
      <c r="GW331" s="25"/>
      <c r="GX331" s="25"/>
      <c r="GY331" s="25"/>
      <c r="GZ331" s="25"/>
      <c r="HA331" s="25"/>
      <c r="HB331" s="25"/>
      <c r="HC331" s="25"/>
      <c r="HD331" s="25"/>
      <c r="HE331" s="25"/>
      <c r="HF331" s="25"/>
      <c r="HG331" s="25"/>
      <c r="HH331" s="25"/>
      <c r="HI331" s="25"/>
      <c r="HJ331" s="25"/>
      <c r="HK331" s="25"/>
      <c r="HL331" s="25"/>
      <c r="HM331" s="25"/>
      <c r="HN331" s="25"/>
      <c r="HO331" s="25"/>
      <c r="HP331" s="25"/>
      <c r="HQ331" s="25"/>
      <c r="HR331" s="25"/>
      <c r="HS331" s="25"/>
      <c r="HT331" s="25"/>
      <c r="HU331" s="25"/>
      <c r="HV331" s="25"/>
      <c r="HW331" s="25"/>
      <c r="HX331" s="25"/>
      <c r="HY331" s="25"/>
      <c r="HZ331" s="25"/>
      <c r="IA331" s="25"/>
      <c r="IB331" s="25"/>
      <c r="IC331" s="25"/>
    </row>
    <row r="332" spans="1:237" s="3" customFormat="1">
      <c r="A332" s="25"/>
      <c r="B332" s="90"/>
      <c r="C332" s="91">
        <v>2020</v>
      </c>
      <c r="D332" s="29" t="s">
        <v>15</v>
      </c>
      <c r="E332" s="29"/>
      <c r="F332" s="29" t="s">
        <v>14</v>
      </c>
      <c r="G332" s="29"/>
      <c r="H332" s="29" t="s">
        <v>14</v>
      </c>
      <c r="I332" s="29"/>
      <c r="J332" s="29" t="s">
        <v>14</v>
      </c>
      <c r="K332" s="29"/>
      <c r="L332" s="29">
        <v>131</v>
      </c>
      <c r="M332" s="29"/>
      <c r="N332" s="29" t="s">
        <v>14</v>
      </c>
      <c r="O332" s="29"/>
      <c r="P332" s="29" t="s">
        <v>14</v>
      </c>
      <c r="Q332" s="29"/>
      <c r="R332" s="29" t="s">
        <v>14</v>
      </c>
      <c r="S332" s="29"/>
      <c r="T332" s="29" t="s">
        <v>14</v>
      </c>
      <c r="U332" s="29"/>
      <c r="V332" s="29" t="s">
        <v>14</v>
      </c>
      <c r="W332" s="29"/>
      <c r="X332" s="29" t="s">
        <v>14</v>
      </c>
      <c r="Y332" s="29"/>
      <c r="Z332" s="29" t="s">
        <v>14</v>
      </c>
      <c r="AA332" s="29"/>
      <c r="AB332" s="29" t="s">
        <v>14</v>
      </c>
      <c r="AC332" s="29"/>
      <c r="AD332" s="29" t="s">
        <v>14</v>
      </c>
      <c r="AE332" s="29"/>
      <c r="AF332" s="29" t="s">
        <v>14</v>
      </c>
      <c r="AG332" s="29"/>
      <c r="AH332" s="29" t="s">
        <v>14</v>
      </c>
      <c r="AI332" s="29"/>
      <c r="AJ332" s="29" t="s">
        <v>14</v>
      </c>
      <c r="AK332" s="29"/>
      <c r="AL332" s="29" t="s">
        <v>14</v>
      </c>
      <c r="AM332" s="29"/>
      <c r="AN332" s="29" t="s">
        <v>14</v>
      </c>
      <c r="AO332" s="29"/>
      <c r="AP332" s="29" t="s">
        <v>14</v>
      </c>
      <c r="AQ332" s="29"/>
      <c r="AR332" s="29" t="s">
        <v>14</v>
      </c>
      <c r="AS332" s="29"/>
      <c r="AT332" s="29" t="s">
        <v>14</v>
      </c>
      <c r="AU332" s="29"/>
      <c r="AV332" s="29" t="s">
        <v>14</v>
      </c>
      <c r="AW332" s="29"/>
      <c r="AX332" s="29" t="s">
        <v>14</v>
      </c>
      <c r="AY332" s="29"/>
      <c r="AZ332" s="29">
        <v>10</v>
      </c>
      <c r="BA332" s="29"/>
      <c r="BB332" s="29" t="s">
        <v>14</v>
      </c>
      <c r="BC332" s="29"/>
      <c r="BD332" s="29" t="s">
        <v>14</v>
      </c>
      <c r="BE332" s="16"/>
      <c r="BF332" s="16"/>
      <c r="BG332" s="16"/>
      <c r="BH332" s="25"/>
      <c r="BI332" s="25"/>
      <c r="BJ332" s="25"/>
      <c r="BK332" s="25"/>
      <c r="BL332" s="25"/>
      <c r="BM332" s="25"/>
      <c r="BN332" s="25"/>
      <c r="BO332" s="25"/>
      <c r="BP332" s="25"/>
      <c r="BQ332" s="25"/>
      <c r="BR332" s="25"/>
      <c r="BS332" s="25"/>
      <c r="BT332" s="25"/>
      <c r="BU332" s="25"/>
      <c r="BV332" s="25"/>
      <c r="BW332" s="25"/>
      <c r="BX332" s="25"/>
      <c r="BY332" s="25"/>
      <c r="BZ332" s="25"/>
      <c r="CA332" s="25"/>
      <c r="CB332" s="25"/>
      <c r="CC332" s="25"/>
      <c r="CD332" s="25"/>
      <c r="CE332" s="25"/>
      <c r="CF332" s="25"/>
      <c r="CG332" s="25"/>
      <c r="CH332" s="25"/>
      <c r="CI332" s="25"/>
      <c r="CJ332" s="25"/>
      <c r="CK332" s="25"/>
      <c r="CL332" s="25"/>
      <c r="CM332" s="25"/>
      <c r="CN332" s="25"/>
      <c r="CO332" s="25"/>
      <c r="CP332" s="25"/>
      <c r="CQ332" s="25"/>
      <c r="CR332" s="25"/>
      <c r="CS332" s="25"/>
      <c r="CT332" s="25"/>
      <c r="CU332" s="25"/>
      <c r="CV332" s="25"/>
      <c r="CW332" s="25"/>
      <c r="CX332" s="25"/>
      <c r="CY332" s="25"/>
      <c r="CZ332" s="25"/>
      <c r="DA332" s="25"/>
      <c r="DB332" s="25"/>
      <c r="DC332" s="25"/>
      <c r="DD332" s="25"/>
      <c r="DE332" s="25"/>
      <c r="DF332" s="25"/>
      <c r="DG332" s="25"/>
      <c r="DH332" s="25"/>
      <c r="DI332" s="25"/>
      <c r="DJ332" s="25"/>
      <c r="DK332" s="25"/>
      <c r="DL332" s="25"/>
      <c r="DM332" s="25"/>
      <c r="DN332" s="25"/>
      <c r="DO332" s="25"/>
      <c r="DP332" s="25"/>
      <c r="DQ332" s="25"/>
      <c r="DR332" s="25"/>
      <c r="DS332" s="25"/>
      <c r="DT332" s="25"/>
      <c r="DU332" s="25"/>
      <c r="DV332" s="25"/>
      <c r="DW332" s="25"/>
      <c r="DX332" s="25"/>
      <c r="DY332" s="25"/>
      <c r="DZ332" s="25"/>
      <c r="EA332" s="25"/>
      <c r="EB332" s="25"/>
      <c r="EC332" s="25"/>
      <c r="ED332" s="25"/>
      <c r="EE332" s="25"/>
      <c r="EF332" s="25"/>
      <c r="EG332" s="25"/>
      <c r="EH332" s="25"/>
      <c r="EI332" s="25"/>
      <c r="EJ332" s="25"/>
      <c r="EK332" s="25"/>
      <c r="EL332" s="25"/>
      <c r="EM332" s="25"/>
      <c r="EN332" s="25"/>
      <c r="EO332" s="25"/>
      <c r="EP332" s="25"/>
      <c r="EQ332" s="25"/>
      <c r="ER332" s="25"/>
      <c r="ES332" s="25"/>
      <c r="ET332" s="25"/>
      <c r="EU332" s="25"/>
      <c r="EV332" s="25"/>
      <c r="EW332" s="25"/>
      <c r="EX332" s="25"/>
      <c r="EY332" s="25"/>
      <c r="EZ332" s="25"/>
      <c r="FA332" s="25"/>
      <c r="FB332" s="25"/>
      <c r="FC332" s="25"/>
      <c r="FD332" s="25"/>
      <c r="FE332" s="25"/>
      <c r="FF332" s="25"/>
      <c r="FG332" s="25"/>
      <c r="FH332" s="25"/>
      <c r="FI332" s="25"/>
      <c r="FJ332" s="25"/>
      <c r="FK332" s="25"/>
      <c r="FL332" s="25"/>
      <c r="FM332" s="25"/>
      <c r="FN332" s="25"/>
      <c r="FO332" s="25"/>
      <c r="FP332" s="25"/>
      <c r="FQ332" s="25"/>
      <c r="FR332" s="25"/>
      <c r="FS332" s="25"/>
      <c r="FT332" s="25"/>
      <c r="FU332" s="25"/>
      <c r="FV332" s="25"/>
      <c r="FW332" s="25"/>
      <c r="FX332" s="25"/>
      <c r="FY332" s="25"/>
      <c r="FZ332" s="25"/>
      <c r="GA332" s="25"/>
      <c r="GB332" s="25"/>
      <c r="GC332" s="25"/>
      <c r="GD332" s="25"/>
      <c r="GE332" s="25"/>
      <c r="GF332" s="25"/>
      <c r="GG332" s="25"/>
      <c r="GH332" s="25"/>
      <c r="GI332" s="25"/>
      <c r="GJ332" s="25"/>
      <c r="GK332" s="25"/>
      <c r="GL332" s="25"/>
      <c r="GM332" s="25"/>
      <c r="GN332" s="25"/>
      <c r="GO332" s="25"/>
      <c r="GP332" s="25"/>
      <c r="GQ332" s="25"/>
      <c r="GR332" s="25"/>
      <c r="GS332" s="25"/>
      <c r="GT332" s="25"/>
      <c r="GU332" s="25"/>
      <c r="GV332" s="25"/>
      <c r="GW332" s="25"/>
      <c r="GX332" s="25"/>
      <c r="GY332" s="25"/>
      <c r="GZ332" s="25"/>
      <c r="HA332" s="25"/>
      <c r="HB332" s="25"/>
      <c r="HC332" s="25"/>
      <c r="HD332" s="25"/>
      <c r="HE332" s="25"/>
      <c r="HF332" s="25"/>
      <c r="HG332" s="25"/>
      <c r="HH332" s="25"/>
      <c r="HI332" s="25"/>
      <c r="HJ332" s="25"/>
      <c r="HK332" s="25"/>
      <c r="HL332" s="25"/>
      <c r="HM332" s="25"/>
      <c r="HN332" s="25"/>
      <c r="HO332" s="25"/>
      <c r="HP332" s="25"/>
      <c r="HQ332" s="25"/>
      <c r="HR332" s="25"/>
      <c r="HS332" s="25"/>
      <c r="HT332" s="25"/>
      <c r="HU332" s="25"/>
      <c r="HV332" s="25"/>
      <c r="HW332" s="25"/>
      <c r="HX332" s="25"/>
      <c r="HY332" s="25"/>
      <c r="HZ332" s="25"/>
      <c r="IA332" s="25"/>
      <c r="IB332" s="25"/>
      <c r="IC332" s="25"/>
    </row>
    <row r="333" spans="1:237" s="5" customFormat="1">
      <c r="A333" s="16"/>
      <c r="B333" s="90"/>
      <c r="C333" s="91">
        <v>2021</v>
      </c>
      <c r="D333" s="29" t="s">
        <v>14</v>
      </c>
      <c r="E333" s="29"/>
      <c r="F333" s="29" t="s">
        <v>14</v>
      </c>
      <c r="G333" s="29"/>
      <c r="H333" s="29" t="s">
        <v>14</v>
      </c>
      <c r="I333" s="29"/>
      <c r="J333" s="29" t="s">
        <v>14</v>
      </c>
      <c r="K333" s="29"/>
      <c r="L333" s="29">
        <v>114</v>
      </c>
      <c r="M333" s="45"/>
      <c r="N333" s="29" t="s">
        <v>14</v>
      </c>
      <c r="O333" s="29"/>
      <c r="P333" s="29" t="s">
        <v>14</v>
      </c>
      <c r="Q333" s="29"/>
      <c r="R333" s="29" t="s">
        <v>14</v>
      </c>
      <c r="S333" s="29"/>
      <c r="T333" s="29" t="s">
        <v>14</v>
      </c>
      <c r="U333" s="29"/>
      <c r="V333" s="29" t="s">
        <v>14</v>
      </c>
      <c r="W333" s="29"/>
      <c r="X333" s="29" t="s">
        <v>14</v>
      </c>
      <c r="Y333" s="29"/>
      <c r="Z333" s="29" t="s">
        <v>14</v>
      </c>
      <c r="AA333" s="29"/>
      <c r="AB333" s="29" t="s">
        <v>14</v>
      </c>
      <c r="AC333" s="29"/>
      <c r="AD333" s="29" t="s">
        <v>14</v>
      </c>
      <c r="AE333" s="29"/>
      <c r="AF333" s="29" t="s">
        <v>14</v>
      </c>
      <c r="AG333" s="29"/>
      <c r="AH333" s="29" t="s">
        <v>14</v>
      </c>
      <c r="AI333" s="29"/>
      <c r="AJ333" s="29" t="s">
        <v>14</v>
      </c>
      <c r="AK333" s="29"/>
      <c r="AL333" s="29" t="s">
        <v>14</v>
      </c>
      <c r="AM333" s="29"/>
      <c r="AN333" s="29" t="s">
        <v>14</v>
      </c>
      <c r="AO333" s="29"/>
      <c r="AP333" s="29" t="s">
        <v>14</v>
      </c>
      <c r="AQ333" s="29"/>
      <c r="AR333" s="29" t="s">
        <v>14</v>
      </c>
      <c r="AS333" s="29"/>
      <c r="AT333" s="29" t="s">
        <v>14</v>
      </c>
      <c r="AU333" s="29"/>
      <c r="AV333" s="29" t="s">
        <v>14</v>
      </c>
      <c r="AW333" s="29"/>
      <c r="AX333" s="29" t="s">
        <v>14</v>
      </c>
      <c r="AY333" s="29"/>
      <c r="AZ333" s="29">
        <v>35</v>
      </c>
      <c r="BA333" s="29"/>
      <c r="BB333" s="29" t="s">
        <v>14</v>
      </c>
      <c r="BC333" s="29"/>
      <c r="BD333" s="29" t="s">
        <v>14</v>
      </c>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16"/>
      <c r="CA333" s="16"/>
      <c r="CB333" s="16"/>
      <c r="CC333" s="16"/>
      <c r="CD333" s="16"/>
      <c r="CE333" s="16"/>
      <c r="CF333" s="16"/>
      <c r="CG333" s="16"/>
      <c r="CH333" s="16"/>
      <c r="CI333" s="16"/>
      <c r="CJ333" s="16"/>
      <c r="CK333" s="16"/>
      <c r="CL333" s="16"/>
      <c r="CM333" s="16"/>
      <c r="CN333" s="16"/>
      <c r="CO333" s="16"/>
      <c r="CP333" s="16"/>
      <c r="CQ333" s="16"/>
      <c r="CR333" s="16"/>
      <c r="CS333" s="16"/>
      <c r="CT333" s="16"/>
      <c r="CU333" s="16"/>
      <c r="CV333" s="16"/>
      <c r="CW333" s="16"/>
      <c r="CX333" s="16"/>
      <c r="CY333" s="16"/>
      <c r="CZ333" s="16"/>
      <c r="DA333" s="16"/>
      <c r="DB333" s="16"/>
      <c r="DC333" s="16"/>
      <c r="DD333" s="16"/>
      <c r="DE333" s="16"/>
      <c r="DF333" s="16"/>
      <c r="DG333" s="16"/>
      <c r="DH333" s="16"/>
      <c r="DI333" s="16"/>
      <c r="DJ333" s="16"/>
      <c r="DK333" s="16"/>
      <c r="DL333" s="16"/>
      <c r="DM333" s="16"/>
      <c r="DN333" s="16"/>
      <c r="DO333" s="16"/>
      <c r="DP333" s="16"/>
      <c r="DQ333" s="16"/>
      <c r="DR333" s="16"/>
      <c r="DS333" s="16"/>
      <c r="DT333" s="16"/>
      <c r="DU333" s="16"/>
      <c r="DV333" s="16"/>
      <c r="DW333" s="16"/>
      <c r="DX333" s="16"/>
      <c r="DY333" s="16"/>
      <c r="DZ333" s="16"/>
      <c r="EA333" s="16"/>
      <c r="EB333" s="16"/>
      <c r="EC333" s="16"/>
      <c r="ED333" s="16"/>
      <c r="EE333" s="16"/>
      <c r="EF333" s="16"/>
      <c r="EG333" s="16"/>
      <c r="EH333" s="16"/>
      <c r="EI333" s="16"/>
      <c r="EJ333" s="16"/>
      <c r="EK333" s="16"/>
      <c r="EL333" s="16"/>
      <c r="EM333" s="16"/>
      <c r="EN333" s="16"/>
      <c r="EO333" s="16"/>
      <c r="EP333" s="16"/>
      <c r="EQ333" s="16"/>
      <c r="ER333" s="16"/>
      <c r="ES333" s="16"/>
      <c r="ET333" s="16"/>
      <c r="EU333" s="16"/>
      <c r="EV333" s="16"/>
      <c r="EW333" s="16"/>
      <c r="EX333" s="16"/>
      <c r="EY333" s="16"/>
      <c r="EZ333" s="16"/>
      <c r="FA333" s="16"/>
      <c r="FB333" s="16"/>
      <c r="FC333" s="16"/>
      <c r="FD333" s="16"/>
      <c r="FE333" s="16"/>
      <c r="FF333" s="16"/>
      <c r="FG333" s="16"/>
      <c r="FH333" s="16"/>
      <c r="FI333" s="16"/>
      <c r="FJ333" s="16"/>
      <c r="FK333" s="16"/>
      <c r="FL333" s="16"/>
      <c r="FM333" s="16"/>
      <c r="FN333" s="16"/>
      <c r="FO333" s="16"/>
      <c r="FP333" s="16"/>
      <c r="FQ333" s="16"/>
      <c r="FR333" s="16"/>
      <c r="FS333" s="16"/>
      <c r="FT333" s="16"/>
      <c r="FU333" s="16"/>
      <c r="FV333" s="16"/>
      <c r="FW333" s="16"/>
      <c r="FX333" s="16"/>
      <c r="FY333" s="16"/>
      <c r="FZ333" s="16"/>
      <c r="GA333" s="16"/>
      <c r="GB333" s="16"/>
      <c r="GC333" s="16"/>
      <c r="GD333" s="16"/>
      <c r="GE333" s="16"/>
      <c r="GF333" s="16"/>
      <c r="GG333" s="16"/>
      <c r="GH333" s="16"/>
      <c r="GI333" s="16"/>
      <c r="GJ333" s="16"/>
      <c r="GK333" s="16"/>
      <c r="GL333" s="16"/>
      <c r="GM333" s="16"/>
      <c r="GN333" s="16"/>
      <c r="GO333" s="16"/>
      <c r="GP333" s="16"/>
      <c r="GQ333" s="16"/>
      <c r="GR333" s="16"/>
      <c r="GS333" s="16"/>
      <c r="GT333" s="16"/>
      <c r="GU333" s="16"/>
      <c r="GV333" s="16"/>
      <c r="GW333" s="16"/>
      <c r="GX333" s="16"/>
      <c r="GY333" s="16"/>
      <c r="GZ333" s="16"/>
      <c r="HA333" s="16"/>
      <c r="HB333" s="16"/>
      <c r="HC333" s="16"/>
      <c r="HD333" s="16"/>
      <c r="HE333" s="16"/>
      <c r="HF333" s="16"/>
      <c r="HG333" s="16"/>
      <c r="HH333" s="16"/>
      <c r="HI333" s="16"/>
      <c r="HJ333" s="16"/>
      <c r="HK333" s="16"/>
      <c r="HL333" s="16"/>
      <c r="HM333" s="16"/>
      <c r="HN333" s="16"/>
      <c r="HO333" s="16"/>
      <c r="HP333" s="16"/>
      <c r="HQ333" s="16"/>
      <c r="HR333" s="16"/>
      <c r="HS333" s="16"/>
      <c r="HT333" s="16"/>
      <c r="HU333" s="16"/>
      <c r="HV333" s="16"/>
      <c r="HW333" s="16"/>
      <c r="HX333" s="16"/>
      <c r="HY333" s="16"/>
      <c r="HZ333" s="16"/>
      <c r="IA333" s="16"/>
      <c r="IB333" s="16"/>
      <c r="IC333" s="16"/>
    </row>
    <row r="334" spans="1:237" s="16" customFormat="1">
      <c r="B334" s="90"/>
      <c r="C334" s="92">
        <v>2022</v>
      </c>
      <c r="D334" s="29" t="s">
        <v>14</v>
      </c>
      <c r="E334" s="29"/>
      <c r="F334" s="29" t="s">
        <v>14</v>
      </c>
      <c r="G334" s="29"/>
      <c r="H334" s="29" t="s">
        <v>14</v>
      </c>
      <c r="I334" s="29"/>
      <c r="J334" s="29" t="s">
        <v>14</v>
      </c>
      <c r="K334" s="29"/>
      <c r="L334" s="29">
        <v>24</v>
      </c>
      <c r="M334" s="45"/>
      <c r="N334" s="29">
        <v>209</v>
      </c>
      <c r="O334" s="29"/>
      <c r="P334" s="29" t="s">
        <v>14</v>
      </c>
      <c r="Q334" s="29"/>
      <c r="R334" s="29" t="s">
        <v>14</v>
      </c>
      <c r="S334" s="29"/>
      <c r="T334" s="29" t="s">
        <v>14</v>
      </c>
      <c r="U334" s="29"/>
      <c r="V334" s="29" t="s">
        <v>14</v>
      </c>
      <c r="W334" s="29"/>
      <c r="X334" s="29" t="s">
        <v>14</v>
      </c>
      <c r="Y334" s="29"/>
      <c r="Z334" s="29" t="s">
        <v>14</v>
      </c>
      <c r="AA334" s="29"/>
      <c r="AB334" s="29" t="s">
        <v>14</v>
      </c>
      <c r="AC334" s="29"/>
      <c r="AD334" s="29" t="s">
        <v>14</v>
      </c>
      <c r="AE334" s="29"/>
      <c r="AF334" s="29" t="s">
        <v>14</v>
      </c>
      <c r="AG334" s="29"/>
      <c r="AH334" s="29" t="s">
        <v>14</v>
      </c>
      <c r="AI334" s="29"/>
      <c r="AJ334" s="29" t="s">
        <v>14</v>
      </c>
      <c r="AK334" s="29"/>
      <c r="AL334" s="29" t="s">
        <v>14</v>
      </c>
      <c r="AM334" s="29"/>
      <c r="AN334" s="29" t="s">
        <v>14</v>
      </c>
      <c r="AO334" s="29"/>
      <c r="AP334" s="29" t="s">
        <v>14</v>
      </c>
      <c r="AQ334" s="29"/>
      <c r="AR334" s="29" t="s">
        <v>14</v>
      </c>
      <c r="AS334" s="29"/>
      <c r="AT334" s="29" t="s">
        <v>15</v>
      </c>
      <c r="AU334" s="29"/>
      <c r="AV334" s="29" t="s">
        <v>14</v>
      </c>
      <c r="AW334" s="29"/>
      <c r="AX334" s="29" t="s">
        <v>14</v>
      </c>
      <c r="AY334" s="29"/>
      <c r="AZ334" s="29">
        <v>482</v>
      </c>
      <c r="BA334" s="29"/>
      <c r="BB334" s="29">
        <v>101</v>
      </c>
      <c r="BC334" s="29"/>
      <c r="BD334" s="29" t="s">
        <v>14</v>
      </c>
    </row>
    <row r="335" spans="1:237" s="3" customFormat="1">
      <c r="A335" s="25"/>
      <c r="B335" s="31" t="s">
        <v>137</v>
      </c>
      <c r="C335" s="32">
        <v>2018</v>
      </c>
      <c r="D335" s="17">
        <f>SUM(D330)</f>
        <v>1</v>
      </c>
      <c r="E335" s="17"/>
      <c r="F335" s="17">
        <f t="shared" ref="F335:BD335" si="32">SUM(F330)</f>
        <v>0</v>
      </c>
      <c r="G335" s="17"/>
      <c r="H335" s="17">
        <f t="shared" si="32"/>
        <v>0</v>
      </c>
      <c r="I335" s="17"/>
      <c r="J335" s="17">
        <f t="shared" ref="J335" si="33">SUM(J330)</f>
        <v>0</v>
      </c>
      <c r="K335" s="17"/>
      <c r="L335" s="17">
        <f t="shared" si="32"/>
        <v>412</v>
      </c>
      <c r="M335" s="96"/>
      <c r="N335" s="17">
        <f t="shared" si="32"/>
        <v>0</v>
      </c>
      <c r="O335" s="17"/>
      <c r="P335" s="17">
        <f t="shared" si="32"/>
        <v>0</v>
      </c>
      <c r="Q335" s="17"/>
      <c r="R335" s="17">
        <f t="shared" si="32"/>
        <v>0</v>
      </c>
      <c r="S335" s="17"/>
      <c r="T335" s="17">
        <f t="shared" si="32"/>
        <v>0</v>
      </c>
      <c r="U335" s="17"/>
      <c r="V335" s="17">
        <f t="shared" si="32"/>
        <v>0</v>
      </c>
      <c r="W335" s="17"/>
      <c r="X335" s="17">
        <f t="shared" si="32"/>
        <v>0</v>
      </c>
      <c r="Y335" s="17"/>
      <c r="Z335" s="17">
        <f t="shared" si="32"/>
        <v>0</v>
      </c>
      <c r="AA335" s="17"/>
      <c r="AB335" s="17">
        <f t="shared" si="32"/>
        <v>0</v>
      </c>
      <c r="AC335" s="17"/>
      <c r="AD335" s="17">
        <f t="shared" si="32"/>
        <v>0</v>
      </c>
      <c r="AE335" s="17"/>
      <c r="AF335" s="17">
        <f t="shared" si="32"/>
        <v>0</v>
      </c>
      <c r="AG335" s="17"/>
      <c r="AH335" s="17">
        <f t="shared" ref="AH335" si="34">SUM(AH330)</f>
        <v>0</v>
      </c>
      <c r="AI335" s="17"/>
      <c r="AJ335" s="17">
        <f t="shared" si="32"/>
        <v>0</v>
      </c>
      <c r="AK335" s="17"/>
      <c r="AL335" s="17">
        <f t="shared" si="32"/>
        <v>0</v>
      </c>
      <c r="AM335" s="17"/>
      <c r="AN335" s="17">
        <f t="shared" si="32"/>
        <v>0</v>
      </c>
      <c r="AO335" s="17"/>
      <c r="AP335" s="17">
        <f t="shared" si="32"/>
        <v>0</v>
      </c>
      <c r="AQ335" s="17"/>
      <c r="AR335" s="17">
        <f t="shared" ref="AR335" si="35">SUM(AR330)</f>
        <v>0</v>
      </c>
      <c r="AS335" s="17"/>
      <c r="AT335" s="17">
        <f t="shared" si="32"/>
        <v>0</v>
      </c>
      <c r="AU335" s="17"/>
      <c r="AV335" s="17">
        <f t="shared" si="32"/>
        <v>0</v>
      </c>
      <c r="AW335" s="17"/>
      <c r="AX335" s="17">
        <f t="shared" si="32"/>
        <v>0</v>
      </c>
      <c r="AY335" s="17"/>
      <c r="AZ335" s="17">
        <f t="shared" si="32"/>
        <v>10</v>
      </c>
      <c r="BA335" s="17"/>
      <c r="BB335" s="17">
        <f t="shared" si="32"/>
        <v>0</v>
      </c>
      <c r="BC335" s="17"/>
      <c r="BD335" s="17">
        <f t="shared" si="32"/>
        <v>0</v>
      </c>
      <c r="BE335" s="16"/>
      <c r="BF335" s="16"/>
      <c r="BG335" s="16"/>
      <c r="BH335" s="25"/>
      <c r="BI335" s="25"/>
      <c r="BJ335" s="25"/>
      <c r="BK335" s="25"/>
      <c r="BL335" s="25"/>
      <c r="BM335" s="25"/>
      <c r="BN335" s="25"/>
      <c r="BO335" s="25"/>
      <c r="BP335" s="25"/>
      <c r="BQ335" s="25"/>
      <c r="BR335" s="25"/>
      <c r="BS335" s="25"/>
      <c r="BT335" s="25"/>
      <c r="BU335" s="25"/>
      <c r="BV335" s="25"/>
      <c r="BW335" s="25"/>
      <c r="BX335" s="25"/>
      <c r="BY335" s="25"/>
      <c r="BZ335" s="25"/>
      <c r="CA335" s="25"/>
      <c r="CB335" s="25"/>
      <c r="CC335" s="25"/>
      <c r="CD335" s="25"/>
      <c r="CE335" s="25"/>
      <c r="CF335" s="25"/>
      <c r="CG335" s="25"/>
      <c r="CH335" s="25"/>
      <c r="CI335" s="25"/>
      <c r="CJ335" s="25"/>
      <c r="CK335" s="25"/>
      <c r="CL335" s="25"/>
      <c r="CM335" s="25"/>
      <c r="CN335" s="25"/>
      <c r="CO335" s="25"/>
      <c r="CP335" s="25"/>
      <c r="CQ335" s="25"/>
      <c r="CR335" s="25"/>
      <c r="CS335" s="25"/>
      <c r="CT335" s="25"/>
      <c r="CU335" s="25"/>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25"/>
      <c r="DS335" s="25"/>
      <c r="DT335" s="25"/>
      <c r="DU335" s="25"/>
      <c r="DV335" s="25"/>
      <c r="DW335" s="25"/>
      <c r="DX335" s="25"/>
      <c r="DY335" s="25"/>
      <c r="DZ335" s="25"/>
      <c r="EA335" s="25"/>
      <c r="EB335" s="25"/>
      <c r="EC335" s="25"/>
      <c r="ED335" s="25"/>
      <c r="EE335" s="25"/>
      <c r="EF335" s="25"/>
      <c r="EG335" s="25"/>
      <c r="EH335" s="25"/>
      <c r="EI335" s="25"/>
      <c r="EJ335" s="25"/>
      <c r="EK335" s="25"/>
      <c r="EL335" s="25"/>
      <c r="EM335" s="25"/>
      <c r="EN335" s="25"/>
      <c r="EO335" s="25"/>
      <c r="EP335" s="25"/>
      <c r="EQ335" s="25"/>
      <c r="ER335" s="25"/>
      <c r="ES335" s="25"/>
      <c r="ET335" s="25"/>
      <c r="EU335" s="25"/>
      <c r="EV335" s="25"/>
      <c r="EW335" s="25"/>
      <c r="EX335" s="25"/>
      <c r="EY335" s="25"/>
      <c r="EZ335" s="25"/>
      <c r="FA335" s="25"/>
      <c r="FB335" s="25"/>
      <c r="FC335" s="25"/>
      <c r="FD335" s="25"/>
      <c r="FE335" s="25"/>
      <c r="FF335" s="25"/>
      <c r="FG335" s="25"/>
      <c r="FH335" s="25"/>
      <c r="FI335" s="25"/>
      <c r="FJ335" s="25"/>
      <c r="FK335" s="25"/>
      <c r="FL335" s="25"/>
      <c r="FM335" s="25"/>
      <c r="FN335" s="25"/>
      <c r="FO335" s="25"/>
      <c r="FP335" s="25"/>
      <c r="FQ335" s="25"/>
      <c r="FR335" s="25"/>
      <c r="FS335" s="25"/>
      <c r="FT335" s="25"/>
      <c r="FU335" s="25"/>
      <c r="FV335" s="25"/>
      <c r="FW335" s="25"/>
      <c r="FX335" s="25"/>
      <c r="FY335" s="25"/>
      <c r="FZ335" s="25"/>
      <c r="GA335" s="25"/>
      <c r="GB335" s="25"/>
      <c r="GC335" s="25"/>
      <c r="GD335" s="25"/>
      <c r="GE335" s="25"/>
      <c r="GF335" s="25"/>
      <c r="GG335" s="25"/>
      <c r="GH335" s="25"/>
      <c r="GI335" s="25"/>
      <c r="GJ335" s="25"/>
      <c r="GK335" s="25"/>
      <c r="GL335" s="25"/>
      <c r="GM335" s="25"/>
      <c r="GN335" s="25"/>
      <c r="GO335" s="25"/>
      <c r="GP335" s="25"/>
      <c r="GQ335" s="25"/>
      <c r="GR335" s="25"/>
      <c r="GS335" s="25"/>
      <c r="GT335" s="25"/>
      <c r="GU335" s="25"/>
      <c r="GV335" s="25"/>
      <c r="GW335" s="25"/>
      <c r="GX335" s="25"/>
      <c r="GY335" s="25"/>
      <c r="GZ335" s="25"/>
      <c r="HA335" s="25"/>
      <c r="HB335" s="25"/>
      <c r="HC335" s="25"/>
      <c r="HD335" s="25"/>
      <c r="HE335" s="25"/>
      <c r="HF335" s="25"/>
      <c r="HG335" s="25"/>
      <c r="HH335" s="25"/>
      <c r="HI335" s="25"/>
      <c r="HJ335" s="25"/>
      <c r="HK335" s="25"/>
      <c r="HL335" s="25"/>
      <c r="HM335" s="25"/>
      <c r="HN335" s="25"/>
      <c r="HO335" s="25"/>
      <c r="HP335" s="25"/>
      <c r="HQ335" s="25"/>
      <c r="HR335" s="25"/>
      <c r="HS335" s="25"/>
      <c r="HT335" s="25"/>
      <c r="HU335" s="25"/>
      <c r="HV335" s="25"/>
      <c r="HW335" s="25"/>
      <c r="HX335" s="25"/>
      <c r="HY335" s="25"/>
      <c r="HZ335" s="25"/>
      <c r="IA335" s="25"/>
      <c r="IB335" s="25"/>
      <c r="IC335" s="25"/>
    </row>
    <row r="336" spans="1:237" customFormat="1">
      <c r="A336" s="14"/>
      <c r="B336" s="31" t="s">
        <v>137</v>
      </c>
      <c r="C336" s="32">
        <v>2019</v>
      </c>
      <c r="D336" s="17">
        <f>SUM(D326,D331)</f>
        <v>0</v>
      </c>
      <c r="E336" s="17"/>
      <c r="F336" s="17">
        <f>SUM(F326,F331)</f>
        <v>0</v>
      </c>
      <c r="G336" s="17"/>
      <c r="H336" s="17">
        <f>SUM(H326,H331)</f>
        <v>0</v>
      </c>
      <c r="I336" s="17"/>
      <c r="J336" s="17">
        <f>SUM(J326,J331)</f>
        <v>0</v>
      </c>
      <c r="K336" s="17"/>
      <c r="L336" s="17">
        <f>SUM(L326,L331)</f>
        <v>1637</v>
      </c>
      <c r="M336" s="17"/>
      <c r="N336" s="17">
        <f>SUM(N326,N331)</f>
        <v>3</v>
      </c>
      <c r="O336" s="17"/>
      <c r="P336" s="17">
        <f>SUM(P326,P331)</f>
        <v>0</v>
      </c>
      <c r="Q336" s="17"/>
      <c r="R336" s="17">
        <f>SUM(R326,R331)</f>
        <v>0</v>
      </c>
      <c r="S336" s="17"/>
      <c r="T336" s="17">
        <f>SUM(T326,T331)</f>
        <v>0</v>
      </c>
      <c r="U336" s="17"/>
      <c r="V336" s="17">
        <f>SUM(V326,V331)</f>
        <v>0</v>
      </c>
      <c r="W336" s="17"/>
      <c r="X336" s="17">
        <f>SUM(X326,X331)</f>
        <v>0</v>
      </c>
      <c r="Y336" s="17"/>
      <c r="Z336" s="17">
        <f>SUM(Z326,Z331)</f>
        <v>0</v>
      </c>
      <c r="AA336" s="17"/>
      <c r="AB336" s="17">
        <f>SUM(AB326,AB331)</f>
        <v>0</v>
      </c>
      <c r="AC336" s="17"/>
      <c r="AD336" s="17">
        <f>SUM(AD326,AD331)</f>
        <v>0</v>
      </c>
      <c r="AE336" s="17"/>
      <c r="AF336" s="17">
        <f>SUM(AF326,AF331)</f>
        <v>0</v>
      </c>
      <c r="AG336" s="17"/>
      <c r="AH336" s="17">
        <f>SUM(AH326,AH331)</f>
        <v>0</v>
      </c>
      <c r="AI336" s="17"/>
      <c r="AJ336" s="17">
        <f>SUM(AJ326,AJ331)</f>
        <v>0</v>
      </c>
      <c r="AK336" s="17"/>
      <c r="AL336" s="17">
        <f>SUM(AL326,AL331)</f>
        <v>0</v>
      </c>
      <c r="AM336" s="17"/>
      <c r="AN336" s="17">
        <f>SUM(AN326,AN331)</f>
        <v>0</v>
      </c>
      <c r="AO336" s="17"/>
      <c r="AP336" s="17">
        <f>SUM(AP326,AP331)</f>
        <v>0</v>
      </c>
      <c r="AQ336" s="17"/>
      <c r="AR336" s="17">
        <f>SUM(AR326,AR331)</f>
        <v>0</v>
      </c>
      <c r="AS336" s="17"/>
      <c r="AT336" s="17">
        <f>SUM(AT326,AT331)</f>
        <v>0</v>
      </c>
      <c r="AU336" s="17"/>
      <c r="AV336" s="17">
        <f>SUM(AV326,AV331)</f>
        <v>0</v>
      </c>
      <c r="AW336" s="17"/>
      <c r="AX336" s="17">
        <f>SUM(AX326,AX331)</f>
        <v>0</v>
      </c>
      <c r="AY336" s="17"/>
      <c r="AZ336" s="17">
        <f>SUM(AZ326,AZ331)</f>
        <v>5</v>
      </c>
      <c r="BA336" s="17"/>
      <c r="BB336" s="17">
        <f>SUM(BB326,BB331)</f>
        <v>5</v>
      </c>
      <c r="BC336" s="17"/>
      <c r="BD336" s="17">
        <f>SUM(BD326,BD331)</f>
        <v>0</v>
      </c>
      <c r="BE336" s="16"/>
      <c r="BF336" s="16"/>
      <c r="BG336" s="16"/>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c r="CH336" s="14"/>
      <c r="CI336" s="14"/>
      <c r="CJ336" s="14"/>
      <c r="CK336" s="14"/>
      <c r="CL336" s="14"/>
      <c r="CM336" s="14"/>
      <c r="CN336" s="14"/>
      <c r="CO336" s="14"/>
      <c r="CP336" s="14"/>
      <c r="CQ336" s="14"/>
      <c r="CR336" s="14"/>
      <c r="CS336" s="14"/>
      <c r="CT336" s="14"/>
      <c r="CU336" s="14"/>
      <c r="CV336" s="14"/>
      <c r="CW336" s="14"/>
      <c r="CX336" s="14"/>
      <c r="CY336" s="14"/>
      <c r="CZ336" s="14"/>
      <c r="DA336" s="14"/>
      <c r="DB336" s="14"/>
      <c r="DC336" s="14"/>
      <c r="DD336" s="14"/>
      <c r="DE336" s="14"/>
      <c r="DF336" s="14"/>
      <c r="DG336" s="14"/>
      <c r="DH336" s="14"/>
      <c r="DI336" s="14"/>
      <c r="DJ336" s="14"/>
      <c r="DK336" s="14"/>
      <c r="DL336" s="14"/>
      <c r="DM336" s="14"/>
      <c r="DN336" s="14"/>
      <c r="DO336" s="14"/>
      <c r="DP336" s="14"/>
      <c r="DQ336" s="14"/>
      <c r="DR336" s="14"/>
      <c r="DS336" s="14"/>
      <c r="DT336" s="14"/>
      <c r="DU336" s="14"/>
      <c r="DV336" s="14"/>
      <c r="DW336" s="14"/>
      <c r="DX336" s="14"/>
      <c r="DY336" s="14"/>
      <c r="DZ336" s="14"/>
      <c r="EA336" s="14"/>
      <c r="EB336" s="14"/>
      <c r="EC336" s="14"/>
      <c r="ED336" s="14"/>
      <c r="EE336" s="14"/>
      <c r="EF336" s="14"/>
      <c r="EG336" s="14"/>
      <c r="EH336" s="14"/>
      <c r="EI336" s="14"/>
      <c r="EJ336" s="14"/>
      <c r="EK336" s="14"/>
      <c r="EL336" s="14"/>
      <c r="EM336" s="14"/>
      <c r="EN336" s="14"/>
      <c r="EO336" s="14"/>
      <c r="EP336" s="14"/>
      <c r="EQ336" s="14"/>
      <c r="ER336" s="14"/>
      <c r="ES336" s="14"/>
      <c r="ET336" s="14"/>
      <c r="EU336" s="14"/>
      <c r="EV336" s="14"/>
      <c r="EW336" s="14"/>
      <c r="EX336" s="14"/>
      <c r="EY336" s="14"/>
      <c r="EZ336" s="14"/>
      <c r="FA336" s="14"/>
      <c r="FB336" s="14"/>
      <c r="FC336" s="14"/>
      <c r="FD336" s="14"/>
      <c r="FE336" s="14"/>
      <c r="FF336" s="14"/>
      <c r="FG336" s="14"/>
      <c r="FH336" s="14"/>
      <c r="FI336" s="14"/>
      <c r="FJ336" s="14"/>
      <c r="FK336" s="14"/>
      <c r="FL336" s="14"/>
      <c r="FM336" s="14"/>
      <c r="FN336" s="14"/>
      <c r="FO336" s="14"/>
      <c r="FP336" s="14"/>
      <c r="FQ336" s="14"/>
      <c r="FR336" s="14"/>
      <c r="FS336" s="14"/>
      <c r="FT336" s="14"/>
      <c r="FU336" s="14"/>
      <c r="FV336" s="14"/>
      <c r="FW336" s="14"/>
      <c r="FX336" s="14"/>
      <c r="FY336" s="14"/>
      <c r="FZ336" s="14"/>
      <c r="GA336" s="14"/>
      <c r="GB336" s="14"/>
      <c r="GC336" s="14"/>
      <c r="GD336" s="14"/>
      <c r="GE336" s="14"/>
      <c r="GF336" s="14"/>
      <c r="GG336" s="14"/>
      <c r="GH336" s="14"/>
      <c r="GI336" s="14"/>
      <c r="GJ336" s="14"/>
      <c r="GK336" s="14"/>
      <c r="GL336" s="14"/>
      <c r="GM336" s="14"/>
      <c r="GN336" s="14"/>
      <c r="GO336" s="14"/>
      <c r="GP336" s="14"/>
      <c r="GQ336" s="14"/>
      <c r="GR336" s="14"/>
      <c r="GS336" s="14"/>
      <c r="GT336" s="14"/>
      <c r="GU336" s="14"/>
      <c r="GV336" s="14"/>
      <c r="GW336" s="14"/>
      <c r="GX336" s="14"/>
      <c r="GY336" s="14"/>
      <c r="GZ336" s="14"/>
      <c r="HA336" s="14"/>
      <c r="HB336" s="14"/>
      <c r="HC336" s="14"/>
      <c r="HD336" s="14"/>
      <c r="HE336" s="14"/>
      <c r="HF336" s="14"/>
      <c r="HG336" s="14"/>
      <c r="HH336" s="14"/>
      <c r="HI336" s="14"/>
      <c r="HJ336" s="14"/>
      <c r="HK336" s="14"/>
      <c r="HL336" s="14"/>
      <c r="HM336" s="14"/>
      <c r="HN336" s="14"/>
      <c r="HO336" s="14"/>
      <c r="HP336" s="14"/>
      <c r="HQ336" s="14"/>
      <c r="HR336" s="14"/>
      <c r="HS336" s="14"/>
      <c r="HT336" s="14"/>
      <c r="HU336" s="14"/>
      <c r="HV336" s="14"/>
      <c r="HW336" s="14"/>
      <c r="HX336" s="14"/>
      <c r="HY336" s="14"/>
      <c r="HZ336" s="14"/>
      <c r="IA336" s="14"/>
      <c r="IB336" s="14"/>
      <c r="IC336" s="14"/>
    </row>
    <row r="337" spans="1:237" s="3" customFormat="1">
      <c r="A337" s="25"/>
      <c r="B337" s="31" t="s">
        <v>137</v>
      </c>
      <c r="C337" s="32">
        <v>2020</v>
      </c>
      <c r="D337" s="17">
        <f>SUM(D327,D332)</f>
        <v>0</v>
      </c>
      <c r="E337" s="17"/>
      <c r="F337" s="17">
        <f>SUM(F327,F332)</f>
        <v>0</v>
      </c>
      <c r="G337" s="17"/>
      <c r="H337" s="17">
        <f>SUM(H327,H332)</f>
        <v>0</v>
      </c>
      <c r="I337" s="17"/>
      <c r="J337" s="17">
        <f>SUM(J327,J332)</f>
        <v>0</v>
      </c>
      <c r="K337" s="17"/>
      <c r="L337" s="17">
        <f>SUM(L327,L332)</f>
        <v>133</v>
      </c>
      <c r="M337" s="17"/>
      <c r="N337" s="17">
        <f>SUM(N327,N332)</f>
        <v>181</v>
      </c>
      <c r="O337" s="17"/>
      <c r="P337" s="17">
        <f>SUM(P327,P332)</f>
        <v>0</v>
      </c>
      <c r="Q337" s="17"/>
      <c r="R337" s="17">
        <f>SUM(R327,R332)</f>
        <v>35</v>
      </c>
      <c r="S337" s="17"/>
      <c r="T337" s="17">
        <f>SUM(T327,T332)</f>
        <v>0</v>
      </c>
      <c r="U337" s="17"/>
      <c r="V337" s="17">
        <f>SUM(V327,V332)</f>
        <v>378</v>
      </c>
      <c r="W337" s="17"/>
      <c r="X337" s="17">
        <f>SUM(X327,X332)</f>
        <v>876</v>
      </c>
      <c r="Y337" s="17"/>
      <c r="Z337" s="17">
        <f>SUM(Z327,Z332)</f>
        <v>0</v>
      </c>
      <c r="AA337" s="17"/>
      <c r="AB337" s="17">
        <f>SUM(AB327,AB332)</f>
        <v>0</v>
      </c>
      <c r="AC337" s="17"/>
      <c r="AD337" s="17">
        <f>SUM(AD327,AD332)</f>
        <v>5</v>
      </c>
      <c r="AE337" s="17"/>
      <c r="AF337" s="17">
        <f>SUM(AF327,AF332)</f>
        <v>0</v>
      </c>
      <c r="AG337" s="17"/>
      <c r="AH337" s="17">
        <f>SUM(AH327,AH332)</f>
        <v>0</v>
      </c>
      <c r="AI337" s="17"/>
      <c r="AJ337" s="17">
        <f>SUM(AJ327,AJ332)</f>
        <v>0</v>
      </c>
      <c r="AK337" s="17"/>
      <c r="AL337" s="17">
        <f>SUM(AL327,AL332)</f>
        <v>0</v>
      </c>
      <c r="AM337" s="17"/>
      <c r="AN337" s="17">
        <f>SUM(AN327,AN332)</f>
        <v>0</v>
      </c>
      <c r="AO337" s="17"/>
      <c r="AP337" s="17">
        <f>SUM(AP327,AP332)</f>
        <v>0</v>
      </c>
      <c r="AQ337" s="17"/>
      <c r="AR337" s="17">
        <f>SUM(AR327,AR332)</f>
        <v>0</v>
      </c>
      <c r="AS337" s="17"/>
      <c r="AT337" s="17">
        <f>SUM(AT327,AT332)</f>
        <v>0</v>
      </c>
      <c r="AU337" s="17"/>
      <c r="AV337" s="17">
        <f>SUM(AV327,AV332)</f>
        <v>0</v>
      </c>
      <c r="AW337" s="17"/>
      <c r="AX337" s="17">
        <f>SUM(AX327,AX332)</f>
        <v>0</v>
      </c>
      <c r="AY337" s="17"/>
      <c r="AZ337" s="17">
        <f>SUM(AZ327,AZ332)</f>
        <v>10</v>
      </c>
      <c r="BA337" s="17"/>
      <c r="BB337" s="17">
        <f>SUM(BB327,BB332)</f>
        <v>475</v>
      </c>
      <c r="BC337" s="17"/>
      <c r="BD337" s="17">
        <f>SUM(BD327,BD332)</f>
        <v>0</v>
      </c>
      <c r="BE337" s="16"/>
      <c r="BF337" s="16"/>
      <c r="BG337" s="16"/>
      <c r="BH337" s="25"/>
      <c r="BI337" s="25"/>
      <c r="BJ337" s="25"/>
      <c r="BK337" s="25"/>
      <c r="BL337" s="25"/>
      <c r="BM337" s="25"/>
      <c r="BN337" s="25"/>
      <c r="BO337" s="25"/>
      <c r="BP337" s="25"/>
      <c r="BQ337" s="25"/>
      <c r="BR337" s="25"/>
      <c r="BS337" s="25"/>
      <c r="BT337" s="25"/>
      <c r="BU337" s="25"/>
      <c r="BV337" s="25"/>
      <c r="BW337" s="25"/>
      <c r="BX337" s="25"/>
      <c r="BY337" s="25"/>
      <c r="BZ337" s="25"/>
      <c r="CA337" s="25"/>
      <c r="CB337" s="25"/>
      <c r="CC337" s="25"/>
      <c r="CD337" s="25"/>
      <c r="CE337" s="25"/>
      <c r="CF337" s="25"/>
      <c r="CG337" s="25"/>
      <c r="CH337" s="25"/>
      <c r="CI337" s="25"/>
      <c r="CJ337" s="25"/>
      <c r="CK337" s="25"/>
      <c r="CL337" s="25"/>
      <c r="CM337" s="25"/>
      <c r="CN337" s="25"/>
      <c r="CO337" s="25"/>
      <c r="CP337" s="25"/>
      <c r="CQ337" s="25"/>
      <c r="CR337" s="25"/>
      <c r="CS337" s="25"/>
      <c r="CT337" s="25"/>
      <c r="CU337" s="25"/>
      <c r="CV337" s="25"/>
      <c r="CW337" s="25"/>
      <c r="CX337" s="25"/>
      <c r="CY337" s="25"/>
      <c r="CZ337" s="25"/>
      <c r="DA337" s="25"/>
      <c r="DB337" s="25"/>
      <c r="DC337" s="25"/>
      <c r="DD337" s="25"/>
      <c r="DE337" s="25"/>
      <c r="DF337" s="25"/>
      <c r="DG337" s="25"/>
      <c r="DH337" s="25"/>
      <c r="DI337" s="25"/>
      <c r="DJ337" s="25"/>
      <c r="DK337" s="25"/>
      <c r="DL337" s="25"/>
      <c r="DM337" s="25"/>
      <c r="DN337" s="25"/>
      <c r="DO337" s="25"/>
      <c r="DP337" s="25"/>
      <c r="DQ337" s="25"/>
      <c r="DR337" s="25"/>
      <c r="DS337" s="25"/>
      <c r="DT337" s="25"/>
      <c r="DU337" s="25"/>
      <c r="DV337" s="25"/>
      <c r="DW337" s="25"/>
      <c r="DX337" s="25"/>
      <c r="DY337" s="25"/>
      <c r="DZ337" s="25"/>
      <c r="EA337" s="25"/>
      <c r="EB337" s="25"/>
      <c r="EC337" s="25"/>
      <c r="ED337" s="25"/>
      <c r="EE337" s="25"/>
      <c r="EF337" s="25"/>
      <c r="EG337" s="25"/>
      <c r="EH337" s="25"/>
      <c r="EI337" s="25"/>
      <c r="EJ337" s="25"/>
      <c r="EK337" s="25"/>
      <c r="EL337" s="25"/>
      <c r="EM337" s="25"/>
      <c r="EN337" s="25"/>
      <c r="EO337" s="25"/>
      <c r="EP337" s="25"/>
      <c r="EQ337" s="25"/>
      <c r="ER337" s="25"/>
      <c r="ES337" s="25"/>
      <c r="ET337" s="25"/>
      <c r="EU337" s="25"/>
      <c r="EV337" s="25"/>
      <c r="EW337" s="25"/>
      <c r="EX337" s="25"/>
      <c r="EY337" s="25"/>
      <c r="EZ337" s="25"/>
      <c r="FA337" s="25"/>
      <c r="FB337" s="25"/>
      <c r="FC337" s="25"/>
      <c r="FD337" s="25"/>
      <c r="FE337" s="25"/>
      <c r="FF337" s="25"/>
      <c r="FG337" s="25"/>
      <c r="FH337" s="25"/>
      <c r="FI337" s="25"/>
      <c r="FJ337" s="25"/>
      <c r="FK337" s="25"/>
      <c r="FL337" s="25"/>
      <c r="FM337" s="25"/>
      <c r="FN337" s="25"/>
      <c r="FO337" s="25"/>
      <c r="FP337" s="25"/>
      <c r="FQ337" s="25"/>
      <c r="FR337" s="25"/>
      <c r="FS337" s="25"/>
      <c r="FT337" s="25"/>
      <c r="FU337" s="25"/>
      <c r="FV337" s="25"/>
      <c r="FW337" s="25"/>
      <c r="FX337" s="25"/>
      <c r="FY337" s="25"/>
      <c r="FZ337" s="25"/>
      <c r="GA337" s="25"/>
      <c r="GB337" s="25"/>
      <c r="GC337" s="25"/>
      <c r="GD337" s="25"/>
      <c r="GE337" s="25"/>
      <c r="GF337" s="25"/>
      <c r="GG337" s="25"/>
      <c r="GH337" s="25"/>
      <c r="GI337" s="25"/>
      <c r="GJ337" s="25"/>
      <c r="GK337" s="25"/>
      <c r="GL337" s="25"/>
      <c r="GM337" s="25"/>
      <c r="GN337" s="25"/>
      <c r="GO337" s="25"/>
      <c r="GP337" s="25"/>
      <c r="GQ337" s="25"/>
      <c r="GR337" s="25"/>
      <c r="GS337" s="25"/>
      <c r="GT337" s="25"/>
      <c r="GU337" s="25"/>
      <c r="GV337" s="25"/>
      <c r="GW337" s="25"/>
      <c r="GX337" s="25"/>
      <c r="GY337" s="25"/>
      <c r="GZ337" s="25"/>
      <c r="HA337" s="25"/>
      <c r="HB337" s="25"/>
      <c r="HC337" s="25"/>
      <c r="HD337" s="25"/>
      <c r="HE337" s="25"/>
      <c r="HF337" s="25"/>
      <c r="HG337" s="25"/>
      <c r="HH337" s="25"/>
      <c r="HI337" s="25"/>
      <c r="HJ337" s="25"/>
      <c r="HK337" s="25"/>
      <c r="HL337" s="25"/>
      <c r="HM337" s="25"/>
      <c r="HN337" s="25"/>
      <c r="HO337" s="25"/>
      <c r="HP337" s="25"/>
      <c r="HQ337" s="25"/>
      <c r="HR337" s="25"/>
      <c r="HS337" s="25"/>
      <c r="HT337" s="25"/>
      <c r="HU337" s="25"/>
      <c r="HV337" s="25"/>
      <c r="HW337" s="25"/>
      <c r="HX337" s="25"/>
      <c r="HY337" s="25"/>
      <c r="HZ337" s="25"/>
      <c r="IA337" s="25"/>
      <c r="IB337" s="25"/>
      <c r="IC337" s="25"/>
    </row>
    <row r="338" spans="1:237" customFormat="1">
      <c r="A338" s="14"/>
      <c r="B338" s="31" t="s">
        <v>137</v>
      </c>
      <c r="C338" s="32">
        <v>2021</v>
      </c>
      <c r="D338" s="17">
        <f>SUM(D328,D333)</f>
        <v>0</v>
      </c>
      <c r="E338" s="17"/>
      <c r="F338" s="17">
        <f>SUM(F328,F333)</f>
        <v>0</v>
      </c>
      <c r="G338" s="17"/>
      <c r="H338" s="17">
        <f>SUM(H328,H333)</f>
        <v>0</v>
      </c>
      <c r="I338" s="17"/>
      <c r="J338" s="17">
        <f>SUM(J328,J333)</f>
        <v>0</v>
      </c>
      <c r="K338" s="17"/>
      <c r="L338" s="17">
        <f>SUM(L328,L333)</f>
        <v>114</v>
      </c>
      <c r="M338" s="17"/>
      <c r="N338" s="17">
        <f>SUM(N328,N333)</f>
        <v>9</v>
      </c>
      <c r="O338" s="17"/>
      <c r="P338" s="17">
        <f>SUM(P328,P333)</f>
        <v>0</v>
      </c>
      <c r="Q338" s="17"/>
      <c r="R338" s="17">
        <f>SUM(R328,R333)</f>
        <v>358</v>
      </c>
      <c r="S338" s="17"/>
      <c r="T338" s="17">
        <f>SUM(T328,T333)</f>
        <v>0</v>
      </c>
      <c r="U338" s="17"/>
      <c r="V338" s="17">
        <f>SUM(V328,V333)</f>
        <v>241</v>
      </c>
      <c r="W338" s="17"/>
      <c r="X338" s="17">
        <f>SUM(X328,X333)</f>
        <v>27</v>
      </c>
      <c r="Y338" s="17"/>
      <c r="Z338" s="17">
        <f>SUM(Z328,Z333)</f>
        <v>0</v>
      </c>
      <c r="AA338" s="17"/>
      <c r="AB338" s="17">
        <f>SUM(AB328,AB333)</f>
        <v>0</v>
      </c>
      <c r="AC338" s="17"/>
      <c r="AD338" s="17">
        <f>SUM(AD328,AD333)</f>
        <v>4</v>
      </c>
      <c r="AE338" s="17"/>
      <c r="AF338" s="17">
        <f>SUM(AF328,AF333)</f>
        <v>0</v>
      </c>
      <c r="AG338" s="17"/>
      <c r="AH338" s="17">
        <f>SUM(AH328,AH333)</f>
        <v>0</v>
      </c>
      <c r="AI338" s="17"/>
      <c r="AJ338" s="17">
        <f>SUM(AJ328,AJ333)</f>
        <v>0</v>
      </c>
      <c r="AK338" s="17"/>
      <c r="AL338" s="17">
        <f>SUM(AL328,AL333)</f>
        <v>0</v>
      </c>
      <c r="AM338" s="17"/>
      <c r="AN338" s="17">
        <f>SUM(AN328,AN333)</f>
        <v>0</v>
      </c>
      <c r="AO338" s="17"/>
      <c r="AP338" s="17">
        <f>SUM(AP328,AP333)</f>
        <v>0</v>
      </c>
      <c r="AQ338" s="17"/>
      <c r="AR338" s="17">
        <f>SUM(AR328,AR333)</f>
        <v>0</v>
      </c>
      <c r="AS338" s="17"/>
      <c r="AT338" s="17">
        <f>SUM(AT328,AT333)</f>
        <v>7</v>
      </c>
      <c r="AU338" s="17"/>
      <c r="AV338" s="17">
        <f>SUM(AV328,AV333)</f>
        <v>2</v>
      </c>
      <c r="AW338" s="17"/>
      <c r="AX338" s="17">
        <f>SUM(AX328,AX333)</f>
        <v>0</v>
      </c>
      <c r="AY338" s="17"/>
      <c r="AZ338" s="17">
        <f>SUM(AZ328,AZ333)</f>
        <v>35</v>
      </c>
      <c r="BA338" s="17"/>
      <c r="BB338" s="17">
        <f>SUM(BB328,BB333)</f>
        <v>422</v>
      </c>
      <c r="BC338" s="17"/>
      <c r="BD338" s="17">
        <f>SUM(BD328,BD333)</f>
        <v>0</v>
      </c>
      <c r="BE338" s="16"/>
      <c r="BF338" s="16"/>
      <c r="BG338" s="16"/>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c r="CH338" s="14"/>
      <c r="CI338" s="14"/>
      <c r="CJ338" s="14"/>
      <c r="CK338" s="14"/>
      <c r="CL338" s="14"/>
      <c r="CM338" s="14"/>
      <c r="CN338" s="14"/>
      <c r="CO338" s="14"/>
      <c r="CP338" s="14"/>
      <c r="CQ338" s="14"/>
      <c r="CR338" s="14"/>
      <c r="CS338" s="14"/>
      <c r="CT338" s="14"/>
      <c r="CU338" s="14"/>
      <c r="CV338" s="14"/>
      <c r="CW338" s="14"/>
      <c r="CX338" s="14"/>
      <c r="CY338" s="14"/>
      <c r="CZ338" s="14"/>
      <c r="DA338" s="14"/>
      <c r="DB338" s="14"/>
      <c r="DC338" s="14"/>
      <c r="DD338" s="14"/>
      <c r="DE338" s="14"/>
      <c r="DF338" s="14"/>
      <c r="DG338" s="14"/>
      <c r="DH338" s="14"/>
      <c r="DI338" s="14"/>
      <c r="DJ338" s="14"/>
      <c r="DK338" s="14"/>
      <c r="DL338" s="14"/>
      <c r="DM338" s="14"/>
      <c r="DN338" s="14"/>
      <c r="DO338" s="14"/>
      <c r="DP338" s="14"/>
      <c r="DQ338" s="14"/>
      <c r="DR338" s="14"/>
      <c r="DS338" s="14"/>
      <c r="DT338" s="14"/>
      <c r="DU338" s="14"/>
      <c r="DV338" s="14"/>
      <c r="DW338" s="14"/>
      <c r="DX338" s="14"/>
      <c r="DY338" s="14"/>
      <c r="DZ338" s="14"/>
      <c r="EA338" s="14"/>
      <c r="EB338" s="14"/>
      <c r="EC338" s="14"/>
      <c r="ED338" s="14"/>
      <c r="EE338" s="14"/>
      <c r="EF338" s="14"/>
      <c r="EG338" s="14"/>
      <c r="EH338" s="14"/>
      <c r="EI338" s="14"/>
      <c r="EJ338" s="14"/>
      <c r="EK338" s="14"/>
      <c r="EL338" s="14"/>
      <c r="EM338" s="14"/>
      <c r="EN338" s="14"/>
      <c r="EO338" s="14"/>
      <c r="EP338" s="14"/>
      <c r="EQ338" s="14"/>
      <c r="ER338" s="14"/>
      <c r="ES338" s="14"/>
      <c r="ET338" s="14"/>
      <c r="EU338" s="14"/>
      <c r="EV338" s="14"/>
      <c r="EW338" s="14"/>
      <c r="EX338" s="14"/>
      <c r="EY338" s="14"/>
      <c r="EZ338" s="14"/>
      <c r="FA338" s="14"/>
      <c r="FB338" s="14"/>
      <c r="FC338" s="14"/>
      <c r="FD338" s="14"/>
      <c r="FE338" s="14"/>
      <c r="FF338" s="14"/>
      <c r="FG338" s="14"/>
      <c r="FH338" s="14"/>
      <c r="FI338" s="14"/>
      <c r="FJ338" s="14"/>
      <c r="FK338" s="14"/>
      <c r="FL338" s="14"/>
      <c r="FM338" s="14"/>
      <c r="FN338" s="14"/>
      <c r="FO338" s="14"/>
      <c r="FP338" s="14"/>
      <c r="FQ338" s="14"/>
      <c r="FR338" s="14"/>
      <c r="FS338" s="14"/>
      <c r="FT338" s="14"/>
      <c r="FU338" s="14"/>
      <c r="FV338" s="14"/>
      <c r="FW338" s="14"/>
      <c r="FX338" s="14"/>
      <c r="FY338" s="14"/>
      <c r="FZ338" s="14"/>
      <c r="GA338" s="14"/>
      <c r="GB338" s="14"/>
      <c r="GC338" s="14"/>
      <c r="GD338" s="14"/>
      <c r="GE338" s="14"/>
      <c r="GF338" s="14"/>
      <c r="GG338" s="14"/>
      <c r="GH338" s="14"/>
      <c r="GI338" s="14"/>
      <c r="GJ338" s="14"/>
      <c r="GK338" s="14"/>
      <c r="GL338" s="14"/>
      <c r="GM338" s="14"/>
      <c r="GN338" s="14"/>
      <c r="GO338" s="14"/>
      <c r="GP338" s="14"/>
      <c r="GQ338" s="14"/>
      <c r="GR338" s="14"/>
      <c r="GS338" s="14"/>
      <c r="GT338" s="14"/>
      <c r="GU338" s="14"/>
      <c r="GV338" s="14"/>
      <c r="GW338" s="14"/>
      <c r="GX338" s="14"/>
      <c r="GY338" s="14"/>
      <c r="GZ338" s="14"/>
      <c r="HA338" s="14"/>
      <c r="HB338" s="14"/>
      <c r="HC338" s="14"/>
      <c r="HD338" s="14"/>
      <c r="HE338" s="14"/>
      <c r="HF338" s="14"/>
      <c r="HG338" s="14"/>
      <c r="HH338" s="14"/>
      <c r="HI338" s="14"/>
      <c r="HJ338" s="14"/>
      <c r="HK338" s="14"/>
      <c r="HL338" s="14"/>
      <c r="HM338" s="14"/>
      <c r="HN338" s="14"/>
      <c r="HO338" s="14"/>
      <c r="HP338" s="14"/>
      <c r="HQ338" s="14"/>
      <c r="HR338" s="14"/>
      <c r="HS338" s="14"/>
      <c r="HT338" s="14"/>
      <c r="HU338" s="14"/>
      <c r="HV338" s="14"/>
      <c r="HW338" s="14"/>
      <c r="HX338" s="14"/>
      <c r="HY338" s="14"/>
      <c r="HZ338" s="14"/>
      <c r="IA338" s="14"/>
      <c r="IB338" s="14"/>
      <c r="IC338" s="14"/>
    </row>
    <row r="339" spans="1:237" s="14" customFormat="1">
      <c r="B339" s="31" t="s">
        <v>137</v>
      </c>
      <c r="C339" s="32">
        <v>2022</v>
      </c>
      <c r="D339" s="17">
        <f>SUM(D329,D334)</f>
        <v>0</v>
      </c>
      <c r="E339" s="17"/>
      <c r="F339" s="17">
        <f>SUM(F329,F334)</f>
        <v>0</v>
      </c>
      <c r="G339" s="17"/>
      <c r="H339" s="17">
        <f>SUM(H329,H334)</f>
        <v>0</v>
      </c>
      <c r="I339" s="17"/>
      <c r="J339" s="17">
        <f>SUM(J329,J334)</f>
        <v>0</v>
      </c>
      <c r="K339" s="17"/>
      <c r="L339" s="17">
        <f>SUM(L329,L334)</f>
        <v>26</v>
      </c>
      <c r="M339" s="17"/>
      <c r="N339" s="17">
        <f>SUM(N329,N334)</f>
        <v>247</v>
      </c>
      <c r="O339" s="17"/>
      <c r="P339" s="17">
        <f>SUM(P329,P334)</f>
        <v>8</v>
      </c>
      <c r="Q339" s="17"/>
      <c r="R339" s="145">
        <f>SUM(R329,R334)</f>
        <v>117</v>
      </c>
      <c r="S339" s="17"/>
      <c r="T339" s="17">
        <f>SUM(T329,T334)</f>
        <v>0</v>
      </c>
      <c r="U339" s="17"/>
      <c r="V339" s="17">
        <f>SUM(V329,V334)</f>
        <v>78</v>
      </c>
      <c r="W339" s="17"/>
      <c r="X339" s="17">
        <f>SUM(X329,X334)</f>
        <v>0</v>
      </c>
      <c r="Y339" s="17"/>
      <c r="Z339" s="17">
        <f>SUM(Z329,Z334)</f>
        <v>0</v>
      </c>
      <c r="AA339" s="17"/>
      <c r="AB339" s="17">
        <f>SUM(AB329,AB334)</f>
        <v>0</v>
      </c>
      <c r="AC339" s="17"/>
      <c r="AD339" s="17">
        <f>SUM(AD329,AD334)</f>
        <v>67</v>
      </c>
      <c r="AE339" s="17"/>
      <c r="AF339" s="17">
        <f>SUM(AF329,AF334)</f>
        <v>0</v>
      </c>
      <c r="AG339" s="17"/>
      <c r="AH339" s="17">
        <f>SUM(AH329,AH334)</f>
        <v>0</v>
      </c>
      <c r="AI339" s="17"/>
      <c r="AJ339" s="17">
        <f>SUM(AJ329,AJ334)</f>
        <v>0</v>
      </c>
      <c r="AK339" s="17"/>
      <c r="AL339" s="17">
        <f>SUM(AL329,AL334)</f>
        <v>0</v>
      </c>
      <c r="AM339" s="17"/>
      <c r="AN339" s="17">
        <f>SUM(AN329,AN334)</f>
        <v>0</v>
      </c>
      <c r="AO339" s="17"/>
      <c r="AP339" s="17">
        <f>SUM(AP329,AP334)</f>
        <v>0</v>
      </c>
      <c r="AQ339" s="17"/>
      <c r="AR339" s="17">
        <f>SUM(AR329,AR334)</f>
        <v>0</v>
      </c>
      <c r="AS339" s="17"/>
      <c r="AT339" s="17">
        <f>SUM(AT329,AT334)</f>
        <v>34</v>
      </c>
      <c r="AU339" s="17"/>
      <c r="AV339" s="17">
        <f>SUM(AV329,AV334)</f>
        <v>0</v>
      </c>
      <c r="AW339" s="17"/>
      <c r="AX339" s="17">
        <f>SUM(AX329,AX334)</f>
        <v>0</v>
      </c>
      <c r="AY339" s="17"/>
      <c r="AZ339" s="17">
        <f>SUM(AZ329,AZ334)</f>
        <v>502</v>
      </c>
      <c r="BA339" s="17"/>
      <c r="BB339" s="17">
        <f>SUM(BB329,BB334)</f>
        <v>485</v>
      </c>
      <c r="BC339" s="17"/>
      <c r="BD339" s="17">
        <f>SUM(BD329,BD334)</f>
        <v>0</v>
      </c>
      <c r="BE339" s="16"/>
      <c r="BF339" s="16"/>
      <c r="BG339" s="16"/>
    </row>
    <row r="340" spans="1:237" customFormat="1">
      <c r="A340" s="14"/>
      <c r="B340" s="100"/>
      <c r="C340" s="101"/>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c r="AP340" s="102"/>
      <c r="AQ340" s="102"/>
      <c r="AR340" s="102"/>
      <c r="AS340" s="102"/>
      <c r="AT340" s="102"/>
      <c r="AU340" s="102"/>
      <c r="AV340" s="102"/>
      <c r="AW340" s="102"/>
      <c r="AX340" s="102"/>
      <c r="AY340" s="102"/>
      <c r="AZ340" s="102"/>
      <c r="BA340" s="102"/>
      <c r="BB340" s="102"/>
      <c r="BC340" s="102"/>
      <c r="BD340" s="102"/>
      <c r="BE340" s="16"/>
      <c r="BF340" s="16"/>
      <c r="BG340" s="16"/>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c r="CH340" s="14"/>
      <c r="CI340" s="14"/>
      <c r="CJ340" s="14"/>
      <c r="CK340" s="14"/>
      <c r="CL340" s="14"/>
      <c r="CM340" s="14"/>
      <c r="CN340" s="14"/>
      <c r="CO340" s="14"/>
      <c r="CP340" s="14"/>
      <c r="CQ340" s="14"/>
      <c r="CR340" s="14"/>
      <c r="CS340" s="14"/>
      <c r="CT340" s="14"/>
      <c r="CU340" s="14"/>
      <c r="CV340" s="14"/>
      <c r="CW340" s="14"/>
      <c r="CX340" s="14"/>
      <c r="CY340" s="14"/>
      <c r="CZ340" s="14"/>
      <c r="DA340" s="14"/>
      <c r="DB340" s="14"/>
      <c r="DC340" s="14"/>
      <c r="DD340" s="14"/>
      <c r="DE340" s="14"/>
      <c r="DF340" s="14"/>
      <c r="DG340" s="14"/>
      <c r="DH340" s="14"/>
      <c r="DI340" s="14"/>
      <c r="DJ340" s="14"/>
      <c r="DK340" s="14"/>
      <c r="DL340" s="14"/>
      <c r="DM340" s="14"/>
      <c r="DN340" s="14"/>
      <c r="DO340" s="14"/>
      <c r="DP340" s="14"/>
      <c r="DQ340" s="14"/>
      <c r="DR340" s="14"/>
      <c r="DS340" s="14"/>
      <c r="DT340" s="14"/>
      <c r="DU340" s="14"/>
      <c r="DV340" s="14"/>
      <c r="DW340" s="14"/>
      <c r="DX340" s="14"/>
      <c r="DY340" s="14"/>
      <c r="DZ340" s="14"/>
      <c r="EA340" s="14"/>
      <c r="EB340" s="14"/>
      <c r="EC340" s="14"/>
      <c r="ED340" s="14"/>
      <c r="EE340" s="14"/>
      <c r="EF340" s="14"/>
      <c r="EG340" s="14"/>
      <c r="EH340" s="14"/>
      <c r="EI340" s="14"/>
      <c r="EJ340" s="14"/>
      <c r="EK340" s="14"/>
      <c r="EL340" s="14"/>
      <c r="EM340" s="14"/>
      <c r="EN340" s="14"/>
      <c r="EO340" s="14"/>
      <c r="EP340" s="14"/>
      <c r="EQ340" s="14"/>
      <c r="ER340" s="14"/>
      <c r="ES340" s="14"/>
      <c r="ET340" s="14"/>
      <c r="EU340" s="14"/>
      <c r="EV340" s="14"/>
      <c r="EW340" s="14"/>
      <c r="EX340" s="14"/>
      <c r="EY340" s="14"/>
      <c r="EZ340" s="14"/>
      <c r="FA340" s="14"/>
      <c r="FB340" s="14"/>
      <c r="FC340" s="14"/>
      <c r="FD340" s="14"/>
      <c r="FE340" s="14"/>
      <c r="FF340" s="14"/>
      <c r="FG340" s="14"/>
      <c r="FH340" s="14"/>
      <c r="FI340" s="14"/>
      <c r="FJ340" s="14"/>
      <c r="FK340" s="14"/>
      <c r="FL340" s="14"/>
      <c r="FM340" s="14"/>
      <c r="FN340" s="14"/>
      <c r="FO340" s="14"/>
      <c r="FP340" s="14"/>
      <c r="FQ340" s="14"/>
      <c r="FR340" s="14"/>
      <c r="FS340" s="14"/>
      <c r="FT340" s="14"/>
      <c r="FU340" s="14"/>
      <c r="FV340" s="14"/>
      <c r="FW340" s="14"/>
      <c r="FX340" s="14"/>
      <c r="FY340" s="14"/>
      <c r="FZ340" s="14"/>
      <c r="GA340" s="14"/>
      <c r="GB340" s="14"/>
      <c r="GC340" s="14"/>
      <c r="GD340" s="14"/>
      <c r="GE340" s="14"/>
      <c r="GF340" s="14"/>
      <c r="GG340" s="14"/>
      <c r="GH340" s="14"/>
      <c r="GI340" s="14"/>
      <c r="GJ340" s="14"/>
      <c r="GK340" s="14"/>
      <c r="GL340" s="14"/>
      <c r="GM340" s="14"/>
      <c r="GN340" s="14"/>
      <c r="GO340" s="14"/>
      <c r="GP340" s="14"/>
      <c r="GQ340" s="14"/>
      <c r="GR340" s="14"/>
      <c r="GS340" s="14"/>
      <c r="GT340" s="14"/>
      <c r="GU340" s="14"/>
      <c r="GV340" s="14"/>
      <c r="GW340" s="14"/>
      <c r="GX340" s="14"/>
      <c r="GY340" s="14"/>
      <c r="GZ340" s="14"/>
      <c r="HA340" s="14"/>
      <c r="HB340" s="14"/>
      <c r="HC340" s="14"/>
      <c r="HD340" s="14"/>
      <c r="HE340" s="14"/>
      <c r="HF340" s="14"/>
      <c r="HG340" s="14"/>
      <c r="HH340" s="14"/>
      <c r="HI340" s="14"/>
      <c r="HJ340" s="14"/>
      <c r="HK340" s="14"/>
      <c r="HL340" s="14"/>
      <c r="HM340" s="14"/>
      <c r="HN340" s="14"/>
      <c r="HO340" s="14"/>
      <c r="HP340" s="14"/>
      <c r="HQ340" s="14"/>
      <c r="HR340" s="14"/>
      <c r="HS340" s="14"/>
      <c r="HT340" s="14"/>
      <c r="HU340" s="14"/>
      <c r="HV340" s="14"/>
      <c r="HW340" s="14"/>
      <c r="HX340" s="14"/>
      <c r="HY340" s="14"/>
      <c r="HZ340" s="14"/>
      <c r="IA340" s="14"/>
      <c r="IB340" s="14"/>
      <c r="IC340" s="14"/>
    </row>
    <row r="341" spans="1:237" s="3" customFormat="1">
      <c r="A341" s="25"/>
      <c r="B341" s="31" t="s">
        <v>140</v>
      </c>
      <c r="C341" s="32">
        <v>2018</v>
      </c>
      <c r="D341" s="17">
        <f>SUM(D23,D35,D55,D97,D130,D141,D187,D221,D320,D335)</f>
        <v>194281</v>
      </c>
      <c r="E341" s="17"/>
      <c r="F341" s="17">
        <f>SUM(F23,F35,F55,F97,F130,F141,F187,F221,F320,F335)</f>
        <v>1233</v>
      </c>
      <c r="G341" s="17"/>
      <c r="H341" s="17">
        <f>SUM(H23,H35,H55,H97,H130,H141,H187,H221,H320,H335)</f>
        <v>275</v>
      </c>
      <c r="I341" s="17"/>
      <c r="J341" s="17">
        <f>SUM(J23,J35,J55,J97,J130,J141,J187,J221,J320,J335)</f>
        <v>0</v>
      </c>
      <c r="K341" s="17"/>
      <c r="L341" s="17">
        <f>SUM(L23,L35,L55,L97,L130,L141,L187,L221,L320,L335)</f>
        <v>20643</v>
      </c>
      <c r="M341" s="17"/>
      <c r="N341" s="17">
        <f>SUM(N23,N35,N55,N97,N130,N141,N187,N221,N320,N335)</f>
        <v>6106</v>
      </c>
      <c r="O341" s="17"/>
      <c r="P341" s="17">
        <f>SUM(P23,P35,P55,P97,P130,P141,P187,P221,P320,P335)</f>
        <v>449</v>
      </c>
      <c r="Q341" s="17"/>
      <c r="R341" s="17">
        <f>SUM(R23,R35,R55,R97,R130,R141,R187,R221,R320,R335)</f>
        <v>168</v>
      </c>
      <c r="S341" s="17"/>
      <c r="T341" s="17">
        <f>SUM(T23,T35,T55,T97,T130,T141,T187,T221,T320,T335)</f>
        <v>0</v>
      </c>
      <c r="U341" s="17"/>
      <c r="V341" s="17">
        <f>SUM(V23,V35,V55,V97,V130,V141,V187,V221,V320,V335)</f>
        <v>2594</v>
      </c>
      <c r="W341" s="17"/>
      <c r="X341" s="17">
        <f>SUM(X23,X35,X55,X97,X130,X141,X187,X221,X320,X335)</f>
        <v>0</v>
      </c>
      <c r="Y341" s="17"/>
      <c r="Z341" s="17">
        <f>SUM(Z23,Z35,Z55,Z97,Z130,Z141,Z187,Z221,Z320,Z335)</f>
        <v>2306</v>
      </c>
      <c r="AA341" s="17"/>
      <c r="AB341" s="17">
        <f>SUM(AB23,AB35,AB55,AB97,AB130,AB141,AB187,AB221,AB320,AB335)</f>
        <v>0</v>
      </c>
      <c r="AC341" s="17"/>
      <c r="AD341" s="17">
        <f>SUM(AD23,AD35,AD55,AD97,AD130,AD141,AD187,AD221,AD320,AD335)</f>
        <v>7</v>
      </c>
      <c r="AE341" s="17"/>
      <c r="AF341" s="17">
        <f>SUM(AF23,AF35,AF55,AF97,AF130,AF141,AF187,AF221,AF320,AF335)</f>
        <v>7</v>
      </c>
      <c r="AG341" s="17"/>
      <c r="AH341" s="17">
        <f>SUM(AH23,AH35,AH55,AH97,AH130,AH141,AH187,AH221,AH320,AH335)</f>
        <v>0</v>
      </c>
      <c r="AI341" s="17"/>
      <c r="AJ341" s="17">
        <f>SUM(AJ23,AJ35,AJ55,AJ97,AJ130,AJ141,AJ187,AJ221,AJ320,AJ335)</f>
        <v>0</v>
      </c>
      <c r="AK341" s="17"/>
      <c r="AL341" s="17">
        <f>SUM(AL23,AL35,AL55,AL97,AL130,AL141,AL187,AL221,AL320,AL335)</f>
        <v>12036</v>
      </c>
      <c r="AM341" s="17"/>
      <c r="AN341" s="17">
        <f>SUM(AN23,AN35,AN55,AN97,AN130,AN141,AN187,AN221,AN320,AN335)</f>
        <v>2520</v>
      </c>
      <c r="AO341" s="17"/>
      <c r="AP341" s="17">
        <f>SUM(AP23,AP35,AP55,AP97,AP130,AP141,AP187,AP221,AP320,AP335)</f>
        <v>19897</v>
      </c>
      <c r="AQ341" s="17"/>
      <c r="AR341" s="17">
        <f>SUM(AR23,AR35,AR55,AR97,AR130,AR141,AR187,AR221,AR320,AR335)</f>
        <v>0</v>
      </c>
      <c r="AS341" s="17"/>
      <c r="AT341" s="17">
        <f>SUM(AT23,AT35,AT55,AT97,AT130,AT141,AT187,AT221,AT320,AT335)</f>
        <v>38088</v>
      </c>
      <c r="AU341" s="17"/>
      <c r="AV341" s="17">
        <f>SUM(AV23,AV35,AV55,AV97,AV130,AV141,AV187,AV221,AV320,AV335)</f>
        <v>29</v>
      </c>
      <c r="AW341" s="17"/>
      <c r="AX341" s="17">
        <f>SUM(AX23,AX35,AX55,AX97,AX130,AX141,AX187,AX221,AX320,AX335)</f>
        <v>82103</v>
      </c>
      <c r="AY341" s="17"/>
      <c r="AZ341" s="17">
        <f>SUM(AZ23,AZ35,AZ55,AZ97,AZ130,AZ141,AZ187,AZ221,AZ320,AZ335)</f>
        <v>1107</v>
      </c>
      <c r="BA341" s="17"/>
      <c r="BB341" s="17">
        <f>SUM(BB23,BB35,BB55,BB97,BB130,BB141,BB187,BB221,BB320,BB335)</f>
        <v>402</v>
      </c>
      <c r="BC341" s="17"/>
      <c r="BD341" s="17">
        <f>SUM(BD23,BD35,BD55,BD97,BD130,BD141,BD187,BD221,BD320,BD335)</f>
        <v>3868</v>
      </c>
      <c r="BE341" s="16"/>
      <c r="BF341" s="16"/>
      <c r="BG341" s="16"/>
      <c r="BH341" s="25"/>
      <c r="BI341" s="25"/>
      <c r="BJ341" s="25"/>
      <c r="BK341" s="25"/>
      <c r="BL341" s="25"/>
      <c r="BM341" s="25"/>
      <c r="BN341" s="25"/>
      <c r="BO341" s="25"/>
      <c r="BP341" s="25"/>
      <c r="BQ341" s="25"/>
      <c r="BR341" s="25"/>
      <c r="BS341" s="25"/>
      <c r="BT341" s="25"/>
      <c r="BU341" s="25"/>
      <c r="BV341" s="25"/>
      <c r="BW341" s="25"/>
      <c r="BX341" s="25"/>
      <c r="BY341" s="25"/>
      <c r="BZ341" s="25"/>
      <c r="CA341" s="25"/>
      <c r="CB341" s="25"/>
      <c r="CC341" s="25"/>
      <c r="CD341" s="25"/>
      <c r="CE341" s="25"/>
      <c r="CF341" s="25"/>
      <c r="CG341" s="25"/>
      <c r="CH341" s="25"/>
      <c r="CI341" s="25"/>
      <c r="CJ341" s="25"/>
      <c r="CK341" s="25"/>
      <c r="CL341" s="25"/>
      <c r="CM341" s="25"/>
      <c r="CN341" s="25"/>
      <c r="CO341" s="25"/>
      <c r="CP341" s="25"/>
      <c r="CQ341" s="25"/>
      <c r="CR341" s="25"/>
      <c r="CS341" s="25"/>
      <c r="CT341" s="25"/>
      <c r="CU341" s="25"/>
      <c r="CV341" s="25"/>
      <c r="CW341" s="25"/>
      <c r="CX341" s="25"/>
      <c r="CY341" s="25"/>
      <c r="CZ341" s="25"/>
      <c r="DA341" s="25"/>
      <c r="DB341" s="25"/>
      <c r="DC341" s="25"/>
      <c r="DD341" s="25"/>
      <c r="DE341" s="25"/>
      <c r="DF341" s="25"/>
      <c r="DG341" s="25"/>
      <c r="DH341" s="25"/>
      <c r="DI341" s="25"/>
      <c r="DJ341" s="25"/>
      <c r="DK341" s="25"/>
      <c r="DL341" s="25"/>
      <c r="DM341" s="25"/>
      <c r="DN341" s="25"/>
      <c r="DO341" s="25"/>
      <c r="DP341" s="25"/>
      <c r="DQ341" s="25"/>
      <c r="DR341" s="25"/>
      <c r="DS341" s="25"/>
      <c r="DT341" s="25"/>
      <c r="DU341" s="25"/>
      <c r="DV341" s="25"/>
      <c r="DW341" s="25"/>
      <c r="DX341" s="25"/>
      <c r="DY341" s="25"/>
      <c r="DZ341" s="25"/>
      <c r="EA341" s="25"/>
      <c r="EB341" s="25"/>
      <c r="EC341" s="25"/>
      <c r="ED341" s="25"/>
      <c r="EE341" s="25"/>
      <c r="EF341" s="25"/>
      <c r="EG341" s="25"/>
      <c r="EH341" s="25"/>
      <c r="EI341" s="25"/>
      <c r="EJ341" s="25"/>
      <c r="EK341" s="25"/>
      <c r="EL341" s="25"/>
      <c r="EM341" s="25"/>
      <c r="EN341" s="25"/>
      <c r="EO341" s="25"/>
      <c r="EP341" s="25"/>
      <c r="EQ341" s="25"/>
      <c r="ER341" s="25"/>
      <c r="ES341" s="25"/>
      <c r="ET341" s="25"/>
      <c r="EU341" s="25"/>
      <c r="EV341" s="25"/>
      <c r="EW341" s="25"/>
      <c r="EX341" s="25"/>
      <c r="EY341" s="25"/>
      <c r="EZ341" s="25"/>
      <c r="FA341" s="25"/>
      <c r="FB341" s="25"/>
      <c r="FC341" s="25"/>
      <c r="FD341" s="25"/>
      <c r="FE341" s="25"/>
      <c r="FF341" s="25"/>
      <c r="FG341" s="25"/>
      <c r="FH341" s="25"/>
      <c r="FI341" s="25"/>
      <c r="FJ341" s="25"/>
      <c r="FK341" s="25"/>
      <c r="FL341" s="25"/>
      <c r="FM341" s="25"/>
      <c r="FN341" s="25"/>
      <c r="FO341" s="25"/>
      <c r="FP341" s="25"/>
      <c r="FQ341" s="25"/>
      <c r="FR341" s="25"/>
      <c r="FS341" s="25"/>
      <c r="FT341" s="25"/>
      <c r="FU341" s="25"/>
      <c r="FV341" s="25"/>
      <c r="FW341" s="25"/>
      <c r="FX341" s="25"/>
      <c r="FY341" s="25"/>
      <c r="FZ341" s="25"/>
      <c r="GA341" s="25"/>
      <c r="GB341" s="25"/>
      <c r="GC341" s="25"/>
      <c r="GD341" s="25"/>
      <c r="GE341" s="25"/>
      <c r="GF341" s="25"/>
      <c r="GG341" s="25"/>
      <c r="GH341" s="25"/>
      <c r="GI341" s="25"/>
      <c r="GJ341" s="25"/>
      <c r="GK341" s="25"/>
      <c r="GL341" s="25"/>
      <c r="GM341" s="25"/>
      <c r="GN341" s="25"/>
      <c r="GO341" s="25"/>
      <c r="GP341" s="25"/>
      <c r="GQ341" s="25"/>
      <c r="GR341" s="25"/>
      <c r="GS341" s="25"/>
      <c r="GT341" s="25"/>
      <c r="GU341" s="25"/>
      <c r="GV341" s="25"/>
      <c r="GW341" s="25"/>
      <c r="GX341" s="25"/>
      <c r="GY341" s="25"/>
      <c r="GZ341" s="25"/>
      <c r="HA341" s="25"/>
      <c r="HB341" s="25"/>
      <c r="HC341" s="25"/>
      <c r="HD341" s="25"/>
      <c r="HE341" s="25"/>
      <c r="HF341" s="25"/>
      <c r="HG341" s="25"/>
      <c r="HH341" s="25"/>
      <c r="HI341" s="25"/>
      <c r="HJ341" s="25"/>
      <c r="HK341" s="25"/>
      <c r="HL341" s="25"/>
      <c r="HM341" s="25"/>
      <c r="HN341" s="25"/>
      <c r="HO341" s="25"/>
      <c r="HP341" s="25"/>
      <c r="HQ341" s="25"/>
      <c r="HR341" s="25"/>
      <c r="HS341" s="25"/>
      <c r="HT341" s="25"/>
      <c r="HU341" s="25"/>
      <c r="HV341" s="25"/>
      <c r="HW341" s="25"/>
      <c r="HX341" s="25"/>
      <c r="HY341" s="25"/>
      <c r="HZ341" s="25"/>
      <c r="IA341" s="25"/>
      <c r="IB341" s="25"/>
      <c r="IC341" s="25"/>
    </row>
    <row r="342" spans="1:237" customFormat="1">
      <c r="A342" s="14"/>
      <c r="B342" s="31" t="s">
        <v>140</v>
      </c>
      <c r="C342" s="32">
        <v>2019</v>
      </c>
      <c r="D342" s="17">
        <f>SUM(D24,D36,D56,D98,D131,D142,D188,D222,D321,D336)</f>
        <v>92927</v>
      </c>
      <c r="E342" s="17"/>
      <c r="F342" s="17">
        <f>SUM(F24,F36,F56,F98,F131,F142,F188,F222,F321,F336)</f>
        <v>62</v>
      </c>
      <c r="G342" s="17"/>
      <c r="H342" s="17">
        <f>SUM(H24,H36,H56,H98,H131,H142,H188,H222,H321,H336)</f>
        <v>218</v>
      </c>
      <c r="I342" s="17"/>
      <c r="J342" s="17">
        <f>SUM(J24,J36,J56,J98,J131,J142,J188,J222,J321,J336)</f>
        <v>0</v>
      </c>
      <c r="K342" s="17"/>
      <c r="L342" s="17">
        <f>SUM(L24,L36,L56,L98,L131,L142,L188,L222,L321,L336)</f>
        <v>9827</v>
      </c>
      <c r="M342" s="17"/>
      <c r="N342" s="17">
        <f>SUM(N24,N36,N56,N98,N131,N142,N188,N222,N321,N336)</f>
        <v>2174</v>
      </c>
      <c r="O342" s="17"/>
      <c r="P342" s="17">
        <f>SUM(P24,P36,P56,P98,P131,P142,P188,P222,P321,P336)</f>
        <v>0</v>
      </c>
      <c r="Q342" s="17"/>
      <c r="R342" s="17">
        <f>SUM(R24,R36,R56,R98,R131,R142,R188,R222,R321,R336)</f>
        <v>2975</v>
      </c>
      <c r="S342" s="17"/>
      <c r="T342" s="17">
        <f>SUM(T24,T36,T56,T98,T131,T142,T188,T222,T321,T336)</f>
        <v>0</v>
      </c>
      <c r="U342" s="17"/>
      <c r="V342" s="17">
        <f>SUM(V24,V36,V56,V98,V131,V142,V188,V222,V321,V336)</f>
        <v>146</v>
      </c>
      <c r="W342" s="17"/>
      <c r="X342" s="17">
        <f>SUM(X24,X36,X56,X98,X131,X142,X188,X222,X321,X336)</f>
        <v>2011</v>
      </c>
      <c r="Y342" s="17"/>
      <c r="Z342" s="17">
        <f>SUM(Z24,Z36,Z56,Z98,Z131,Z142,Z188,Z222,Z321,Z336)</f>
        <v>659</v>
      </c>
      <c r="AA342" s="17"/>
      <c r="AB342" s="17">
        <f>SUM(AB24,AB36,AB56,AB98,AB131,AB142,AB188,AB222,AB321,AB336)</f>
        <v>547</v>
      </c>
      <c r="AC342" s="17"/>
      <c r="AD342" s="17">
        <f>SUM(AD24,AD36,AD56,AD98,AD131,AD142,AD188,AD222,AD321,AD336)</f>
        <v>4142</v>
      </c>
      <c r="AE342" s="17"/>
      <c r="AF342" s="17">
        <f>SUM(AF24,AF36,AF56,AF98,AF131,AF142,AF188,AF222,AF321,AF336)</f>
        <v>1</v>
      </c>
      <c r="AG342" s="17"/>
      <c r="AH342" s="17">
        <f>SUM(AH24,AH36,AH56,AH98,AH131,AH142,AH188,AH222,AH321,AH336)</f>
        <v>0</v>
      </c>
      <c r="AI342" s="17"/>
      <c r="AJ342" s="17">
        <f>SUM(AJ24,AJ36,AJ56,AJ98,AJ131,AJ142,AJ188,AJ222,AJ321,AJ336)</f>
        <v>37</v>
      </c>
      <c r="AK342" s="17"/>
      <c r="AL342" s="17">
        <f>SUM(AL24,AL36,AL56,AL98,AL131,AL142,AL188,AL222,AL321,AL336)</f>
        <v>4564</v>
      </c>
      <c r="AM342" s="17"/>
      <c r="AN342" s="17">
        <f>SUM(AN24,AN36,AN56,AN98,AN131,AN142,AN188,AN222,AN321,AN336)</f>
        <v>4953</v>
      </c>
      <c r="AO342" s="17"/>
      <c r="AP342" s="17">
        <f>SUM(AP24,AP36,AP56,AP98,AP131,AP142,AP188,AP222,AP321,AP336)</f>
        <v>0</v>
      </c>
      <c r="AQ342" s="17"/>
      <c r="AR342" s="17">
        <f>SUM(AR24,AR36,AR56,AR98,AR131,AR142,AR188,AR222,AR321,AR336)</f>
        <v>0</v>
      </c>
      <c r="AS342" s="17"/>
      <c r="AT342" s="17">
        <f>SUM(AT24,AT36,AT56,AT98,AT131,AT142,AT188,AT222,AT321,AT336)</f>
        <v>20734</v>
      </c>
      <c r="AU342" s="17"/>
      <c r="AV342" s="17">
        <f>SUM(AV24,AV36,AV56,AV98,AV131,AV142,AV188,AV222,AV321,AV336)</f>
        <v>8</v>
      </c>
      <c r="AW342" s="17"/>
      <c r="AX342" s="17">
        <f>SUM(AX24,AX36,AX56,AX98,AX131,AX142,AX188,AX222,AX321,AX336)</f>
        <v>65322</v>
      </c>
      <c r="AY342" s="17"/>
      <c r="AZ342" s="17">
        <f>SUM(AZ24,AZ36,AZ56,AZ98,AZ131,AZ142,AZ188,AZ222,AZ321,AZ336)</f>
        <v>929</v>
      </c>
      <c r="BA342" s="17"/>
      <c r="BB342" s="17">
        <f>SUM(BB24,BB36,BB56,BB98,BB131,BB142,BB188,BB222,BB321,BB336)</f>
        <v>635</v>
      </c>
      <c r="BC342" s="17"/>
      <c r="BD342" s="17">
        <f>SUM(BD24,BD36,BD56,BD98,BD131,BD142,BD188,BD222,BD321,BD336)</f>
        <v>458</v>
      </c>
      <c r="BE342" s="16"/>
      <c r="BF342" s="16"/>
      <c r="BG342" s="16"/>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c r="CH342" s="14"/>
      <c r="CI342" s="14"/>
      <c r="CJ342" s="14"/>
      <c r="CK342" s="14"/>
      <c r="CL342" s="14"/>
      <c r="CM342" s="14"/>
      <c r="CN342" s="14"/>
      <c r="CO342" s="14"/>
      <c r="CP342" s="14"/>
      <c r="CQ342" s="14"/>
      <c r="CR342" s="14"/>
      <c r="CS342" s="14"/>
      <c r="CT342" s="14"/>
      <c r="CU342" s="14"/>
      <c r="CV342" s="14"/>
      <c r="CW342" s="14"/>
      <c r="CX342" s="14"/>
      <c r="CY342" s="14"/>
      <c r="CZ342" s="14"/>
      <c r="DA342" s="14"/>
      <c r="DB342" s="14"/>
      <c r="DC342" s="14"/>
      <c r="DD342" s="14"/>
      <c r="DE342" s="14"/>
      <c r="DF342" s="14"/>
      <c r="DG342" s="14"/>
      <c r="DH342" s="14"/>
      <c r="DI342" s="14"/>
      <c r="DJ342" s="14"/>
      <c r="DK342" s="14"/>
      <c r="DL342" s="14"/>
      <c r="DM342" s="14"/>
      <c r="DN342" s="14"/>
      <c r="DO342" s="14"/>
      <c r="DP342" s="14"/>
      <c r="DQ342" s="14"/>
      <c r="DR342" s="14"/>
      <c r="DS342" s="14"/>
      <c r="DT342" s="14"/>
      <c r="DU342" s="14"/>
      <c r="DV342" s="14"/>
      <c r="DW342" s="14"/>
      <c r="DX342" s="14"/>
      <c r="DY342" s="14"/>
      <c r="DZ342" s="14"/>
      <c r="EA342" s="14"/>
      <c r="EB342" s="14"/>
      <c r="EC342" s="14"/>
      <c r="ED342" s="14"/>
      <c r="EE342" s="14"/>
      <c r="EF342" s="14"/>
      <c r="EG342" s="14"/>
      <c r="EH342" s="14"/>
      <c r="EI342" s="14"/>
      <c r="EJ342" s="14"/>
      <c r="EK342" s="14"/>
      <c r="EL342" s="14"/>
      <c r="EM342" s="14"/>
      <c r="EN342" s="14"/>
      <c r="EO342" s="14"/>
      <c r="EP342" s="14"/>
      <c r="EQ342" s="14"/>
      <c r="ER342" s="14"/>
      <c r="ES342" s="14"/>
      <c r="ET342" s="14"/>
      <c r="EU342" s="14"/>
      <c r="EV342" s="14"/>
      <c r="EW342" s="14"/>
      <c r="EX342" s="14"/>
      <c r="EY342" s="14"/>
      <c r="EZ342" s="14"/>
      <c r="FA342" s="14"/>
      <c r="FB342" s="14"/>
      <c r="FC342" s="14"/>
      <c r="FD342" s="14"/>
      <c r="FE342" s="14"/>
      <c r="FF342" s="14"/>
      <c r="FG342" s="14"/>
      <c r="FH342" s="14"/>
      <c r="FI342" s="14"/>
      <c r="FJ342" s="14"/>
      <c r="FK342" s="14"/>
      <c r="FL342" s="14"/>
      <c r="FM342" s="14"/>
      <c r="FN342" s="14"/>
      <c r="FO342" s="14"/>
      <c r="FP342" s="14"/>
      <c r="FQ342" s="14"/>
      <c r="FR342" s="14"/>
      <c r="FS342" s="14"/>
      <c r="FT342" s="14"/>
      <c r="FU342" s="14"/>
      <c r="FV342" s="14"/>
      <c r="FW342" s="14"/>
      <c r="FX342" s="14"/>
      <c r="FY342" s="14"/>
      <c r="FZ342" s="14"/>
      <c r="GA342" s="14"/>
      <c r="GB342" s="14"/>
      <c r="GC342" s="14"/>
      <c r="GD342" s="14"/>
      <c r="GE342" s="14"/>
      <c r="GF342" s="14"/>
      <c r="GG342" s="14"/>
      <c r="GH342" s="14"/>
      <c r="GI342" s="14"/>
      <c r="GJ342" s="14"/>
      <c r="GK342" s="14"/>
      <c r="GL342" s="14"/>
      <c r="GM342" s="14"/>
      <c r="GN342" s="14"/>
      <c r="GO342" s="14"/>
      <c r="GP342" s="14"/>
      <c r="GQ342" s="14"/>
      <c r="GR342" s="14"/>
      <c r="GS342" s="14"/>
      <c r="GT342" s="14"/>
      <c r="GU342" s="14"/>
      <c r="GV342" s="14"/>
      <c r="GW342" s="14"/>
      <c r="GX342" s="14"/>
      <c r="GY342" s="14"/>
      <c r="GZ342" s="14"/>
      <c r="HA342" s="14"/>
      <c r="HB342" s="14"/>
      <c r="HC342" s="14"/>
      <c r="HD342" s="14"/>
      <c r="HE342" s="14"/>
      <c r="HF342" s="14"/>
      <c r="HG342" s="14"/>
      <c r="HH342" s="14"/>
      <c r="HI342" s="14"/>
      <c r="HJ342" s="14"/>
      <c r="HK342" s="14"/>
      <c r="HL342" s="14"/>
      <c r="HM342" s="14"/>
      <c r="HN342" s="14"/>
      <c r="HO342" s="14"/>
      <c r="HP342" s="14"/>
      <c r="HQ342" s="14"/>
      <c r="HR342" s="14"/>
      <c r="HS342" s="14"/>
      <c r="HT342" s="14"/>
      <c r="HU342" s="14"/>
      <c r="HV342" s="14"/>
      <c r="HW342" s="14"/>
      <c r="HX342" s="14"/>
      <c r="HY342" s="14"/>
      <c r="HZ342" s="14"/>
      <c r="IA342" s="14"/>
      <c r="IB342" s="14"/>
      <c r="IC342" s="14"/>
    </row>
    <row r="343" spans="1:237" customFormat="1">
      <c r="A343" s="14"/>
      <c r="B343" s="31" t="s">
        <v>140</v>
      </c>
      <c r="C343" s="32">
        <v>2020</v>
      </c>
      <c r="D343" s="17">
        <f>SUM(D25,D37,D57,D99,D132,D143,D189,D223,D322,D337)</f>
        <v>118923</v>
      </c>
      <c r="E343" s="17"/>
      <c r="F343" s="17">
        <f>SUM(F25,F37,F57,F99,F132,F143,F189,F223,F322,F337)</f>
        <v>1477</v>
      </c>
      <c r="G343" s="17"/>
      <c r="H343" s="17">
        <f>SUM(H25,H37,H57,H99,H132,H143,H189,H223,H322,H337)</f>
        <v>447</v>
      </c>
      <c r="I343" s="17"/>
      <c r="J343" s="17">
        <f>SUM(J25,J37,J57,J99,J132,J143,J189,J223,J322,J337)</f>
        <v>0</v>
      </c>
      <c r="K343" s="17"/>
      <c r="L343" s="17">
        <f>SUM(L25,L37,L57,L99,L132,L143,L189,L223,L322,L337)</f>
        <v>9077</v>
      </c>
      <c r="M343" s="17"/>
      <c r="N343" s="17">
        <f>SUM(N25,N37,N57,N99,N132,N143,N189,N223,N322,N337)</f>
        <v>720</v>
      </c>
      <c r="O343" s="17"/>
      <c r="P343" s="17">
        <f>SUM(P25,P37,P57,P99,P132,P143,P189,P223,P322,P337)</f>
        <v>1</v>
      </c>
      <c r="Q343" s="17"/>
      <c r="R343" s="17">
        <f>SUM(R25,R37,R57,R99,R132,R143,R189,R223,R322,R337)</f>
        <v>36</v>
      </c>
      <c r="S343" s="17"/>
      <c r="T343" s="17">
        <f>SUM(T25,T37,T57,T99,T132,T143,T189,T223,T322,T337)</f>
        <v>0</v>
      </c>
      <c r="U343" s="17"/>
      <c r="V343" s="17">
        <f>SUM(V25,V37,V57,V99,V132,V143,V189,V223,V322,V337)</f>
        <v>435</v>
      </c>
      <c r="W343" s="17"/>
      <c r="X343" s="17">
        <f>SUM(X25,X37,X57,X99,X132,X143,X189,X223,X322,X337)</f>
        <v>32603</v>
      </c>
      <c r="Y343" s="17"/>
      <c r="Z343" s="17">
        <f>SUM(Z25,Z37,Z57,Z99,Z132,Z143,Z189,Z223,Z322,Z337)</f>
        <v>641</v>
      </c>
      <c r="AA343" s="17"/>
      <c r="AB343" s="17">
        <f>SUM(AB25,AB37,AB57,AB99,AB132,AB143,AB189,AB223,AB322,AB337)</f>
        <v>0</v>
      </c>
      <c r="AC343" s="17"/>
      <c r="AD343" s="17">
        <f>SUM(AD25,AD37,AD57,AD99,AD132,AD143,AD189,AD223,AD322,AD337)</f>
        <v>534</v>
      </c>
      <c r="AE343" s="17"/>
      <c r="AF343" s="17">
        <f>SUM(AF25,AF37,AF57,AF99,AF132,AF143,AF189,AF223,AF322,AF337)</f>
        <v>4</v>
      </c>
      <c r="AG343" s="17"/>
      <c r="AH343" s="17">
        <f>SUM(AH25,AH37,AH57,AH99,AH132,AH143,AH189,AH223,AH322,AH337)</f>
        <v>0</v>
      </c>
      <c r="AI343" s="17"/>
      <c r="AJ343" s="17">
        <f>SUM(AJ25,AJ37,AJ57,AJ99,AJ132,AJ143,AJ189,AJ223,AJ322,AJ337)</f>
        <v>33</v>
      </c>
      <c r="AK343" s="17"/>
      <c r="AL343" s="17">
        <f>SUM(AL25,AL37,AL57,AL99,AL132,AL143,AL189,AL223,AL322,AL337)</f>
        <v>614</v>
      </c>
      <c r="AM343" s="17"/>
      <c r="AN343" s="17">
        <f>SUM(AN25,AN37,AN57,AN99,AN132,AN143,AN189,AN223,AN322,AN337)</f>
        <v>1448</v>
      </c>
      <c r="AO343" s="17"/>
      <c r="AP343" s="17">
        <f>SUM(AP25,AP37,AP57,AP99,AP132,AP143,AP189,AP223,AP322,AP337)</f>
        <v>24</v>
      </c>
      <c r="AQ343" s="17"/>
      <c r="AR343" s="17">
        <f>SUM(AR25,AR37,AR57,AR99,AR132,AR143,AR189,AR223,AR322,AR337)</f>
        <v>0</v>
      </c>
      <c r="AS343" s="17"/>
      <c r="AT343" s="17">
        <f>SUM(AT25,AT37,AT57,AT99,AT132,AT143,AT189,AT223,AT322,AT337)</f>
        <v>18830</v>
      </c>
      <c r="AU343" s="17"/>
      <c r="AV343" s="17">
        <f>SUM(AV25,AV37,AV57,AV99,AV132,AV143,AV189,AV223,AV322,AV337)</f>
        <v>3</v>
      </c>
      <c r="AW343" s="17"/>
      <c r="AX343" s="17">
        <f>SUM(AX25,AX37,AX57,AX99,AX132,AX143,AX189,AX223,AX322,AX337)</f>
        <v>84217</v>
      </c>
      <c r="AY343" s="17"/>
      <c r="AZ343" s="17">
        <f>SUM(AZ25,AZ37,AZ57,AZ99,AZ132,AZ143,AZ189,AZ223,AZ322,AZ337)</f>
        <v>623</v>
      </c>
      <c r="BA343" s="17"/>
      <c r="BB343" s="17">
        <f>SUM(BB25,BB37,BB57,BB99,BB132,BB143,BB189,BB223,BB322,BB337)</f>
        <v>685</v>
      </c>
      <c r="BC343" s="17"/>
      <c r="BD343" s="17">
        <f>SUM(BD25,BD37,BD57,BD99,BD132,BD143,BD189,BD223,BD322,BD337)</f>
        <v>415</v>
      </c>
      <c r="BE343" s="16"/>
      <c r="BF343" s="16"/>
      <c r="BG343" s="16"/>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c r="CH343" s="14"/>
      <c r="CI343" s="14"/>
      <c r="CJ343" s="14"/>
      <c r="CK343" s="14"/>
      <c r="CL343" s="14"/>
      <c r="CM343" s="14"/>
      <c r="CN343" s="14"/>
      <c r="CO343" s="14"/>
      <c r="CP343" s="14"/>
      <c r="CQ343" s="14"/>
      <c r="CR343" s="14"/>
      <c r="CS343" s="14"/>
      <c r="CT343" s="14"/>
      <c r="CU343" s="14"/>
      <c r="CV343" s="14"/>
      <c r="CW343" s="14"/>
      <c r="CX343" s="14"/>
      <c r="CY343" s="14"/>
      <c r="CZ343" s="14"/>
      <c r="DA343" s="14"/>
      <c r="DB343" s="14"/>
      <c r="DC343" s="14"/>
      <c r="DD343" s="14"/>
      <c r="DE343" s="14"/>
      <c r="DF343" s="14"/>
      <c r="DG343" s="14"/>
      <c r="DH343" s="14"/>
      <c r="DI343" s="14"/>
      <c r="DJ343" s="14"/>
      <c r="DK343" s="14"/>
      <c r="DL343" s="14"/>
      <c r="DM343" s="14"/>
      <c r="DN343" s="14"/>
      <c r="DO343" s="14"/>
      <c r="DP343" s="14"/>
      <c r="DQ343" s="14"/>
      <c r="DR343" s="14"/>
      <c r="DS343" s="14"/>
      <c r="DT343" s="14"/>
      <c r="DU343" s="14"/>
      <c r="DV343" s="14"/>
      <c r="DW343" s="14"/>
      <c r="DX343" s="14"/>
      <c r="DY343" s="14"/>
      <c r="DZ343" s="14"/>
      <c r="EA343" s="14"/>
      <c r="EB343" s="14"/>
      <c r="EC343" s="14"/>
      <c r="ED343" s="14"/>
      <c r="EE343" s="14"/>
      <c r="EF343" s="14"/>
      <c r="EG343" s="14"/>
      <c r="EH343" s="14"/>
      <c r="EI343" s="14"/>
      <c r="EJ343" s="14"/>
      <c r="EK343" s="14"/>
      <c r="EL343" s="14"/>
      <c r="EM343" s="14"/>
      <c r="EN343" s="14"/>
      <c r="EO343" s="14"/>
      <c r="EP343" s="14"/>
      <c r="EQ343" s="14"/>
      <c r="ER343" s="14"/>
      <c r="ES343" s="14"/>
      <c r="ET343" s="14"/>
      <c r="EU343" s="14"/>
      <c r="EV343" s="14"/>
      <c r="EW343" s="14"/>
      <c r="EX343" s="14"/>
      <c r="EY343" s="14"/>
      <c r="EZ343" s="14"/>
      <c r="FA343" s="14"/>
      <c r="FB343" s="14"/>
      <c r="FC343" s="14"/>
      <c r="FD343" s="14"/>
      <c r="FE343" s="14"/>
      <c r="FF343" s="14"/>
      <c r="FG343" s="14"/>
      <c r="FH343" s="14"/>
      <c r="FI343" s="14"/>
      <c r="FJ343" s="14"/>
      <c r="FK343" s="14"/>
      <c r="FL343" s="14"/>
      <c r="FM343" s="14"/>
      <c r="FN343" s="14"/>
      <c r="FO343" s="14"/>
      <c r="FP343" s="14"/>
      <c r="FQ343" s="14"/>
      <c r="FR343" s="14"/>
      <c r="FS343" s="14"/>
      <c r="FT343" s="14"/>
      <c r="FU343" s="14"/>
      <c r="FV343" s="14"/>
      <c r="FW343" s="14"/>
      <c r="FX343" s="14"/>
      <c r="FY343" s="14"/>
      <c r="FZ343" s="14"/>
      <c r="GA343" s="14"/>
      <c r="GB343" s="14"/>
      <c r="GC343" s="14"/>
      <c r="GD343" s="14"/>
      <c r="GE343" s="14"/>
      <c r="GF343" s="14"/>
      <c r="GG343" s="14"/>
      <c r="GH343" s="14"/>
      <c r="GI343" s="14"/>
      <c r="GJ343" s="14"/>
      <c r="GK343" s="14"/>
      <c r="GL343" s="14"/>
      <c r="GM343" s="14"/>
      <c r="GN343" s="14"/>
      <c r="GO343" s="14"/>
      <c r="GP343" s="14"/>
      <c r="GQ343" s="14"/>
      <c r="GR343" s="14"/>
      <c r="GS343" s="14"/>
      <c r="GT343" s="14"/>
      <c r="GU343" s="14"/>
      <c r="GV343" s="14"/>
      <c r="GW343" s="14"/>
      <c r="GX343" s="14"/>
      <c r="GY343" s="14"/>
      <c r="GZ343" s="14"/>
      <c r="HA343" s="14"/>
      <c r="HB343" s="14"/>
      <c r="HC343" s="14"/>
      <c r="HD343" s="14"/>
      <c r="HE343" s="14"/>
      <c r="HF343" s="14"/>
      <c r="HG343" s="14"/>
      <c r="HH343" s="14"/>
      <c r="HI343" s="14"/>
      <c r="HJ343" s="14"/>
      <c r="HK343" s="14"/>
      <c r="HL343" s="14"/>
      <c r="HM343" s="14"/>
      <c r="HN343" s="14"/>
      <c r="HO343" s="14"/>
      <c r="HP343" s="14"/>
      <c r="HQ343" s="14"/>
      <c r="HR343" s="14"/>
      <c r="HS343" s="14"/>
      <c r="HT343" s="14"/>
      <c r="HU343" s="14"/>
      <c r="HV343" s="14"/>
      <c r="HW343" s="14"/>
      <c r="HX343" s="14"/>
      <c r="HY343" s="14"/>
      <c r="HZ343" s="14"/>
      <c r="IA343" s="14"/>
      <c r="IB343" s="14"/>
      <c r="IC343" s="14"/>
    </row>
    <row r="344" spans="1:237" customFormat="1">
      <c r="A344" s="14"/>
      <c r="B344" s="31" t="s">
        <v>140</v>
      </c>
      <c r="C344" s="32">
        <v>2021</v>
      </c>
      <c r="D344" s="17">
        <f>SUM(D26,D38,D58,D100,D133,D144,D190,D224,D323,D338)</f>
        <v>58560</v>
      </c>
      <c r="E344" s="17"/>
      <c r="F344" s="17">
        <f>SUM(F26,F38,F58,F100,F133,F144,F190,F224,F323,F338)</f>
        <v>0</v>
      </c>
      <c r="G344" s="17"/>
      <c r="H344" s="17">
        <f>SUM(H26,H38,H58,H100,H133,H144,H190,H224,H323,H338)</f>
        <v>397</v>
      </c>
      <c r="I344" s="17"/>
      <c r="J344" s="17">
        <f>SUM(J26,J38,J58,J100,J133,J144,J190,J224,J323,J338)</f>
        <v>0</v>
      </c>
      <c r="K344" s="17"/>
      <c r="L344" s="17">
        <f>SUM(L26,L38,L58,L100,L133,L144,L190,L224,L323,L338)</f>
        <v>4038</v>
      </c>
      <c r="M344" s="17"/>
      <c r="N344" s="17">
        <f>SUM(N26,N38,N58,N100,N133,N144,N190,N224,N323,N338)</f>
        <v>227</v>
      </c>
      <c r="O344" s="17"/>
      <c r="P344" s="17">
        <f>SUM(P26,P38,P58,P100,P133,P144,P190,P224,P323,P338)</f>
        <v>0</v>
      </c>
      <c r="Q344" s="17"/>
      <c r="R344" s="17">
        <f>SUM(R26,R38,R58,R100,R133,R144,R190,R224,R323,R338)</f>
        <v>358</v>
      </c>
      <c r="S344" s="17"/>
      <c r="T344" s="17">
        <f>SUM(T26,T38,T58,T100,T133,T144,T190,T224,T323,T338)</f>
        <v>0</v>
      </c>
      <c r="U344" s="17"/>
      <c r="V344" s="17">
        <f>SUM(V26,V38,V58,V100,V133,V144,V190,V224,V323,V338)</f>
        <v>242</v>
      </c>
      <c r="W344" s="17"/>
      <c r="X344" s="17">
        <f>SUM(X26,X38,X58,X100,X133,X144,X190,X224,X323,X338)</f>
        <v>9676</v>
      </c>
      <c r="Y344" s="17"/>
      <c r="Z344" s="17">
        <f>SUM(Z26,Z38,Z58,Z100,Z133,Z144,Z190,Z224,Z323,Z338)</f>
        <v>896</v>
      </c>
      <c r="AA344" s="17"/>
      <c r="AB344" s="17">
        <f>SUM(AB26,AB38,AB58,AB100,AB133,AB144,AB190,AB224,AB323,AB338)</f>
        <v>174</v>
      </c>
      <c r="AC344" s="17"/>
      <c r="AD344" s="17">
        <f>SUM(AD26,AD38,AD58,AD100,AD133,AD144,AD190,AD224,AD323,AD338)</f>
        <v>1004</v>
      </c>
      <c r="AE344" s="17"/>
      <c r="AF344" s="17">
        <f>SUM(AF26,AF38,AF58,AF100,AF133,AF144,AF190,AF224,AF323,AF338)</f>
        <v>0</v>
      </c>
      <c r="AG344" s="17"/>
      <c r="AH344" s="17">
        <f>SUM(AH26,AH38,AH58,AH100,AH133,AH144,AH190,AH224,AH323,AH338)</f>
        <v>0</v>
      </c>
      <c r="AI344" s="17"/>
      <c r="AJ344" s="17">
        <f>SUM(AJ26,AJ38,AJ58,AJ100,AJ133,AJ144,AJ190,AJ224,AJ323,AJ338)</f>
        <v>45</v>
      </c>
      <c r="AK344" s="17"/>
      <c r="AL344" s="17">
        <f>SUM(AL26,AL38,AL58,AL100,AL133,AL144,AL190,AL224,AL323,AL338)</f>
        <v>12000</v>
      </c>
      <c r="AM344" s="17"/>
      <c r="AN344" s="17">
        <f>SUM(AN26,AN38,AN58,AN100,AN133,AN144,AN190,AN224,AN323,AN338)</f>
        <v>50</v>
      </c>
      <c r="AO344" s="17"/>
      <c r="AP344" s="17">
        <f>SUM(AP26,AP38,AP58,AP100,AP133,AP144,AP190,AP224,AP323,AP338)</f>
        <v>0</v>
      </c>
      <c r="AQ344" s="17"/>
      <c r="AR344" s="17">
        <f>SUM(AR26,AR38,AR58,AR100,AR133,AR144,AR190,AR224,AR323,AR338)</f>
        <v>0</v>
      </c>
      <c r="AS344" s="17"/>
      <c r="AT344" s="17">
        <f>SUM(AT26,AT38,AT58,AT100,AT133,AT144,AT190,AT224,AT323,AT338)</f>
        <v>11757</v>
      </c>
      <c r="AU344" s="17"/>
      <c r="AV344" s="17">
        <f>SUM(AV26,AV38,AV58,AV100,AV133,AV144,AV190,AV224,AV323,AV338)</f>
        <v>152</v>
      </c>
      <c r="AW344" s="17"/>
      <c r="AX344" s="17">
        <f>SUM(AX26,AX38,AX58,AX100,AX133,AX144,AX190,AX224,AX323,AX338)</f>
        <v>163433</v>
      </c>
      <c r="AY344" s="17"/>
      <c r="AZ344" s="17">
        <f>SUM(AZ26,AZ38,AZ58,AZ100,AZ133,AZ144,AZ190,AZ224,AZ323,AZ338)</f>
        <v>402</v>
      </c>
      <c r="BA344" s="17"/>
      <c r="BB344" s="17">
        <f>SUM(BB26,BB38,BB58,BB100,BB133,BB144,BB190,BB224,BB323,BB338)</f>
        <v>1454</v>
      </c>
      <c r="BC344" s="17"/>
      <c r="BD344" s="17">
        <f>SUM(BD26,BD38,BD58,BD100,BD133,BD144,BD190,BD224,BD323,BD338)</f>
        <v>40</v>
      </c>
      <c r="BE344" s="16"/>
      <c r="BF344" s="16"/>
      <c r="BG344" s="16"/>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c r="CH344" s="14"/>
      <c r="CI344" s="14"/>
      <c r="CJ344" s="14"/>
      <c r="CK344" s="14"/>
      <c r="CL344" s="14"/>
      <c r="CM344" s="14"/>
      <c r="CN344" s="14"/>
      <c r="CO344" s="14"/>
      <c r="CP344" s="14"/>
      <c r="CQ344" s="14"/>
      <c r="CR344" s="14"/>
      <c r="CS344" s="14"/>
      <c r="CT344" s="14"/>
      <c r="CU344" s="14"/>
      <c r="CV344" s="14"/>
      <c r="CW344" s="14"/>
      <c r="CX344" s="14"/>
      <c r="CY344" s="14"/>
      <c r="CZ344" s="14"/>
      <c r="DA344" s="14"/>
      <c r="DB344" s="14"/>
      <c r="DC344" s="14"/>
      <c r="DD344" s="14"/>
      <c r="DE344" s="14"/>
      <c r="DF344" s="14"/>
      <c r="DG344" s="14"/>
      <c r="DH344" s="14"/>
      <c r="DI344" s="14"/>
      <c r="DJ344" s="14"/>
      <c r="DK344" s="14"/>
      <c r="DL344" s="14"/>
      <c r="DM344" s="14"/>
      <c r="DN344" s="14"/>
      <c r="DO344" s="14"/>
      <c r="DP344" s="14"/>
      <c r="DQ344" s="14"/>
      <c r="DR344" s="14"/>
      <c r="DS344" s="14"/>
      <c r="DT344" s="14"/>
      <c r="DU344" s="14"/>
      <c r="DV344" s="14"/>
      <c r="DW344" s="14"/>
      <c r="DX344" s="14"/>
      <c r="DY344" s="14"/>
      <c r="DZ344" s="14"/>
      <c r="EA344" s="14"/>
      <c r="EB344" s="14"/>
      <c r="EC344" s="14"/>
      <c r="ED344" s="14"/>
      <c r="EE344" s="14"/>
      <c r="EF344" s="14"/>
      <c r="EG344" s="14"/>
      <c r="EH344" s="14"/>
      <c r="EI344" s="14"/>
      <c r="EJ344" s="14"/>
      <c r="EK344" s="14"/>
      <c r="EL344" s="14"/>
      <c r="EM344" s="14"/>
      <c r="EN344" s="14"/>
      <c r="EO344" s="14"/>
      <c r="EP344" s="14"/>
      <c r="EQ344" s="14"/>
      <c r="ER344" s="14"/>
      <c r="ES344" s="14"/>
      <c r="ET344" s="14"/>
      <c r="EU344" s="14"/>
      <c r="EV344" s="14"/>
      <c r="EW344" s="14"/>
      <c r="EX344" s="14"/>
      <c r="EY344" s="14"/>
      <c r="EZ344" s="14"/>
      <c r="FA344" s="14"/>
      <c r="FB344" s="14"/>
      <c r="FC344" s="14"/>
      <c r="FD344" s="14"/>
      <c r="FE344" s="14"/>
      <c r="FF344" s="14"/>
      <c r="FG344" s="14"/>
      <c r="FH344" s="14"/>
      <c r="FI344" s="14"/>
      <c r="FJ344" s="14"/>
      <c r="FK344" s="14"/>
      <c r="FL344" s="14"/>
      <c r="FM344" s="14"/>
      <c r="FN344" s="14"/>
      <c r="FO344" s="14"/>
      <c r="FP344" s="14"/>
      <c r="FQ344" s="14"/>
      <c r="FR344" s="14"/>
      <c r="FS344" s="14"/>
      <c r="FT344" s="14"/>
      <c r="FU344" s="14"/>
      <c r="FV344" s="14"/>
      <c r="FW344" s="14"/>
      <c r="FX344" s="14"/>
      <c r="FY344" s="14"/>
      <c r="FZ344" s="14"/>
      <c r="GA344" s="14"/>
      <c r="GB344" s="14"/>
      <c r="GC344" s="14"/>
      <c r="GD344" s="14"/>
      <c r="GE344" s="14"/>
      <c r="GF344" s="14"/>
      <c r="GG344" s="14"/>
      <c r="GH344" s="14"/>
      <c r="GI344" s="14"/>
      <c r="GJ344" s="14"/>
      <c r="GK344" s="14"/>
      <c r="GL344" s="14"/>
      <c r="GM344" s="14"/>
      <c r="GN344" s="14"/>
      <c r="GO344" s="14"/>
      <c r="GP344" s="14"/>
      <c r="GQ344" s="14"/>
      <c r="GR344" s="14"/>
      <c r="GS344" s="14"/>
      <c r="GT344" s="14"/>
      <c r="GU344" s="14"/>
      <c r="GV344" s="14"/>
      <c r="GW344" s="14"/>
      <c r="GX344" s="14"/>
      <c r="GY344" s="14"/>
      <c r="GZ344" s="14"/>
      <c r="HA344" s="14"/>
      <c r="HB344" s="14"/>
      <c r="HC344" s="14"/>
      <c r="HD344" s="14"/>
      <c r="HE344" s="14"/>
      <c r="HF344" s="14"/>
      <c r="HG344" s="14"/>
      <c r="HH344" s="14"/>
      <c r="HI344" s="14"/>
      <c r="HJ344" s="14"/>
      <c r="HK344" s="14"/>
      <c r="HL344" s="14"/>
      <c r="HM344" s="14"/>
      <c r="HN344" s="14"/>
      <c r="HO344" s="14"/>
      <c r="HP344" s="14"/>
      <c r="HQ344" s="14"/>
      <c r="HR344" s="14"/>
      <c r="HS344" s="14"/>
      <c r="HT344" s="14"/>
      <c r="HU344" s="14"/>
      <c r="HV344" s="14"/>
      <c r="HW344" s="14"/>
      <c r="HX344" s="14"/>
      <c r="HY344" s="14"/>
      <c r="HZ344" s="14"/>
      <c r="IA344" s="14"/>
      <c r="IB344" s="14"/>
      <c r="IC344" s="14"/>
    </row>
    <row r="345" spans="1:237" s="22" customFormat="1" ht="12" customHeight="1">
      <c r="A345" s="26"/>
      <c r="B345" s="26" t="s">
        <v>140</v>
      </c>
      <c r="C345" s="103">
        <v>2022</v>
      </c>
      <c r="D345" s="104">
        <f>SUM(D27,D39,D59,D101,D134,D145,D191,D225,D324,D339)</f>
        <v>25591</v>
      </c>
      <c r="E345" s="104"/>
      <c r="F345" s="104">
        <f>SUM(F27,F39,F59,F101,F134,F145,F191,F225,F324,F339)</f>
        <v>0</v>
      </c>
      <c r="G345" s="104"/>
      <c r="H345" s="104">
        <f>SUM(H27,H39,H59,H101,H134,H145,H191,H225,H324,H339)</f>
        <v>1528</v>
      </c>
      <c r="I345" s="104"/>
      <c r="J345" s="104">
        <f>SUM(J27,J39,J59,J101,J134,J145,J191,J225,J324,J339)</f>
        <v>9.2200000000000006</v>
      </c>
      <c r="K345" s="104"/>
      <c r="L345" s="104">
        <f>SUM(L27,L39,L59,L101,L134,L145,L191,L225,L324,L339)</f>
        <v>3008</v>
      </c>
      <c r="M345" s="104"/>
      <c r="N345" s="104">
        <f>SUM(N27,N39,N59,N101,N134,N145,N191,N225,N324,N339)</f>
        <v>1579</v>
      </c>
      <c r="O345" s="104"/>
      <c r="P345" s="104">
        <f>SUM(P27,P39,P59,P101,P134,P145,P191,P225,P324,P339)</f>
        <v>8</v>
      </c>
      <c r="Q345" s="104"/>
      <c r="R345" s="104">
        <f>SUM(R27,R39,R59,R101,R134,R145,R191,R225,R324,R339)</f>
        <v>117</v>
      </c>
      <c r="S345" s="104"/>
      <c r="T345" s="104">
        <f>SUM(T27,T39,T59,T101,T134,T145,T191,T225,T324,T339)</f>
        <v>45</v>
      </c>
      <c r="U345" s="104"/>
      <c r="V345" s="104">
        <f>SUM(V27,V39,V59,V101,V134,V145,V191,V225,V324,V339)</f>
        <v>78</v>
      </c>
      <c r="W345" s="104"/>
      <c r="X345" s="104">
        <f>SUM(X27,X39,X59,X101,X134,X145,X191,X225,X324,X339)</f>
        <v>379</v>
      </c>
      <c r="Y345" s="104"/>
      <c r="Z345" s="104">
        <f>SUM(Z27,Z39,Z59,Z101,Z134,Z145,Z191,Z225,Z324,Z339)</f>
        <v>3903</v>
      </c>
      <c r="AA345" s="104"/>
      <c r="AB345" s="104">
        <f>SUM(AB27,AB39,AB59,AB101,AB134,AB145,AB191,AB225,AB324,AB339)</f>
        <v>25</v>
      </c>
      <c r="AC345" s="104"/>
      <c r="AD345" s="104">
        <f>SUM(AD27,AD39,AD59,AD101,AD134,AD145,AD191,AD225,AD324,AD339)</f>
        <v>583</v>
      </c>
      <c r="AE345" s="104"/>
      <c r="AF345" s="104">
        <f>SUM(AF27,AF39,AF59,AF101,AF134,AF145,AF191,AF225,AF324,AF339)</f>
        <v>1</v>
      </c>
      <c r="AG345" s="104"/>
      <c r="AH345" s="104">
        <f>SUM(AH27,AH39,AH59,AH101,AH134,AH145,AH191,AH225,AH324,AH339)</f>
        <v>4.7</v>
      </c>
      <c r="AI345" s="104"/>
      <c r="AJ345" s="104">
        <f>SUM(AJ27,AJ39,AJ59,AJ101,AJ134,AJ145,AJ191,AJ225,AJ324,AJ339)</f>
        <v>0</v>
      </c>
      <c r="AK345" s="104"/>
      <c r="AL345" s="104">
        <f>SUM(AL27,AL39,AL59,AL101,AL134,AL145,AL191,AL225,AL324,AL339)</f>
        <v>583</v>
      </c>
      <c r="AM345" s="104"/>
      <c r="AN345" s="104">
        <f>SUM(AN27,AN39,AN59,AN101,AN134,AN145,AN191,AN225,AN324,AN339)</f>
        <v>11</v>
      </c>
      <c r="AO345" s="104"/>
      <c r="AP345" s="104">
        <f>SUM(AP27,AP39,AP59,AP101,AP134,AP145,AP191,AP225,AP324,AP339)</f>
        <v>500</v>
      </c>
      <c r="AQ345" s="104"/>
      <c r="AR345" s="104">
        <f>SUM(AR27,AR39,AR59,AR101,AR134,AR145,AR191,AR225,AR324,AR339)</f>
        <v>0</v>
      </c>
      <c r="AS345" s="104"/>
      <c r="AT345" s="104">
        <f>SUM(AT27,AT39,AT59,AT101,AT134,AT145,AT191,AT225,AT324,AT339)</f>
        <v>1607</v>
      </c>
      <c r="AU345" s="104"/>
      <c r="AV345" s="104">
        <f>SUM(AV27,AV39,AV59,AV101,AV134,AV145,AV191,AV225,AV324,AV339)</f>
        <v>0</v>
      </c>
      <c r="AW345" s="104"/>
      <c r="AX345" s="104">
        <f>SUM(AX27,AX39,AX59,AX101,AX134,AX145,AX191,AX225,AX324,AX339)</f>
        <v>122635</v>
      </c>
      <c r="AY345" s="104"/>
      <c r="AZ345" s="104">
        <f>SUM(AZ27,AZ39,AZ59,AZ101,AZ134,AZ145,AZ191,AZ225,AZ324,AZ339)</f>
        <v>958</v>
      </c>
      <c r="BA345" s="104"/>
      <c r="BB345" s="104">
        <f>SUM(BB27,BB39,BB59,BB101,BB134,BB145,BB191,BB225,BB324,BB339)</f>
        <v>1135</v>
      </c>
      <c r="BC345" s="104"/>
      <c r="BD345" s="104">
        <f>SUM(BD27,BD39,BD59,BD101,BD134,BD145,BD191,BD225,BD324,BD339)</f>
        <v>436</v>
      </c>
      <c r="BE345" s="105"/>
      <c r="BF345" s="26"/>
      <c r="BG345" s="26"/>
      <c r="BH345" s="26"/>
      <c r="BI345" s="26"/>
      <c r="BJ345" s="26"/>
      <c r="BK345" s="26"/>
      <c r="BL345" s="26"/>
      <c r="BM345" s="26"/>
      <c r="BN345" s="26"/>
      <c r="BO345" s="26"/>
      <c r="BP345" s="26"/>
      <c r="BQ345" s="26"/>
      <c r="BR345" s="26"/>
      <c r="BS345" s="26"/>
      <c r="BT345" s="26"/>
      <c r="BU345" s="26"/>
      <c r="BV345" s="26"/>
      <c r="BW345" s="26"/>
      <c r="BX345" s="26"/>
      <c r="BY345" s="26"/>
      <c r="BZ345" s="26"/>
      <c r="CA345" s="26"/>
      <c r="CB345" s="26"/>
      <c r="CC345" s="26"/>
      <c r="CD345" s="26"/>
      <c r="CE345" s="26"/>
      <c r="CF345" s="26"/>
      <c r="CG345" s="26"/>
      <c r="CH345" s="26"/>
      <c r="CI345" s="26"/>
      <c r="CJ345" s="26"/>
      <c r="CK345" s="26"/>
      <c r="CL345" s="26"/>
      <c r="CM345" s="26"/>
      <c r="CN345" s="26"/>
      <c r="CO345" s="26"/>
      <c r="CP345" s="26"/>
      <c r="CQ345" s="26"/>
      <c r="CR345" s="26"/>
      <c r="CS345" s="26"/>
      <c r="CT345" s="26"/>
      <c r="CU345" s="26"/>
      <c r="CV345" s="26"/>
      <c r="CW345" s="26"/>
      <c r="CX345" s="26"/>
      <c r="CY345" s="26"/>
      <c r="CZ345" s="26"/>
      <c r="DA345" s="26"/>
      <c r="DB345" s="26"/>
      <c r="DC345" s="26"/>
      <c r="DD345" s="26"/>
      <c r="DE345" s="26"/>
      <c r="DF345" s="26"/>
      <c r="DG345" s="26"/>
      <c r="DH345" s="26"/>
      <c r="DI345" s="26"/>
      <c r="DJ345" s="26"/>
      <c r="DK345" s="26"/>
      <c r="DL345" s="26"/>
      <c r="DM345" s="26"/>
      <c r="DN345" s="26"/>
      <c r="DO345" s="26"/>
      <c r="DP345" s="26"/>
      <c r="DQ345" s="26"/>
      <c r="DR345" s="26"/>
      <c r="DS345" s="26"/>
      <c r="DT345" s="26"/>
      <c r="DU345" s="26"/>
      <c r="DV345" s="26"/>
      <c r="DW345" s="26"/>
      <c r="DX345" s="26"/>
      <c r="DY345" s="26"/>
      <c r="DZ345" s="26"/>
      <c r="EA345" s="26"/>
      <c r="EB345" s="26"/>
      <c r="EC345" s="26"/>
      <c r="ED345" s="26"/>
      <c r="EE345" s="26"/>
      <c r="EF345" s="26"/>
      <c r="EG345" s="26"/>
      <c r="EH345" s="26"/>
      <c r="EI345" s="26"/>
      <c r="EJ345" s="26"/>
      <c r="EK345" s="26"/>
      <c r="EL345" s="26"/>
      <c r="EM345" s="26"/>
      <c r="EN345" s="26"/>
      <c r="EO345" s="26"/>
      <c r="EP345" s="26"/>
      <c r="EQ345" s="26"/>
      <c r="ER345" s="26"/>
      <c r="ES345" s="26"/>
      <c r="ET345" s="26"/>
      <c r="EU345" s="26"/>
      <c r="EV345" s="26"/>
      <c r="EW345" s="26"/>
      <c r="EX345" s="26"/>
      <c r="EY345" s="26"/>
      <c r="EZ345" s="26"/>
      <c r="FA345" s="26"/>
      <c r="FB345" s="26"/>
      <c r="FC345" s="26"/>
      <c r="FD345" s="26"/>
      <c r="FE345" s="26"/>
      <c r="FF345" s="26"/>
      <c r="FG345" s="26"/>
      <c r="FH345" s="26"/>
      <c r="FI345" s="26"/>
      <c r="FJ345" s="26"/>
      <c r="FK345" s="26"/>
      <c r="FL345" s="26"/>
      <c r="FM345" s="26"/>
      <c r="FN345" s="26"/>
      <c r="FO345" s="26"/>
      <c r="FP345" s="26"/>
      <c r="FQ345" s="26"/>
      <c r="FR345" s="26"/>
      <c r="FS345" s="26"/>
      <c r="FT345" s="26"/>
      <c r="FU345" s="26"/>
      <c r="FV345" s="26"/>
      <c r="FW345" s="26"/>
      <c r="FX345" s="26"/>
      <c r="FY345" s="26"/>
      <c r="FZ345" s="26"/>
      <c r="GA345" s="26"/>
      <c r="GB345" s="26"/>
      <c r="GC345" s="26"/>
      <c r="GD345" s="26"/>
      <c r="GE345" s="26"/>
      <c r="GF345" s="26"/>
      <c r="GG345" s="26"/>
      <c r="GH345" s="26"/>
      <c r="GI345" s="26"/>
      <c r="GJ345" s="26"/>
      <c r="GK345" s="26"/>
      <c r="GL345" s="26"/>
      <c r="GM345" s="26"/>
      <c r="GN345" s="26"/>
      <c r="GO345" s="26"/>
      <c r="GP345" s="26"/>
      <c r="GQ345" s="26"/>
      <c r="GR345" s="26"/>
      <c r="GS345" s="26"/>
      <c r="GT345" s="26"/>
      <c r="GU345" s="26"/>
      <c r="GV345" s="26"/>
      <c r="GW345" s="26"/>
      <c r="GX345" s="26"/>
      <c r="GY345" s="26"/>
      <c r="GZ345" s="26"/>
      <c r="HA345" s="26"/>
      <c r="HB345" s="26"/>
      <c r="HC345" s="26"/>
      <c r="HD345" s="26"/>
      <c r="HE345" s="26"/>
      <c r="HF345" s="26"/>
      <c r="HG345" s="26"/>
      <c r="HH345" s="26"/>
      <c r="HI345" s="26"/>
      <c r="HJ345" s="26"/>
      <c r="HK345" s="26"/>
      <c r="HL345" s="26"/>
      <c r="HM345" s="26"/>
      <c r="HN345" s="26"/>
      <c r="HO345" s="26"/>
      <c r="HP345" s="26"/>
      <c r="HQ345" s="26"/>
      <c r="HR345" s="26"/>
      <c r="HS345" s="26"/>
      <c r="HT345" s="26"/>
      <c r="HU345" s="26"/>
      <c r="HV345" s="26"/>
      <c r="HW345" s="26"/>
      <c r="HX345" s="26"/>
      <c r="HY345" s="26"/>
      <c r="HZ345" s="26"/>
      <c r="IA345" s="26"/>
      <c r="IB345" s="26"/>
      <c r="IC345" s="26"/>
    </row>
    <row r="346" spans="1:237">
      <c r="A346" s="23"/>
      <c r="B346" s="106"/>
      <c r="C346" s="107"/>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c r="AI346" s="106"/>
      <c r="AJ346" s="106"/>
      <c r="AK346" s="106"/>
      <c r="AL346" s="106"/>
      <c r="AM346" s="106"/>
      <c r="AN346" s="106"/>
      <c r="AO346" s="106"/>
      <c r="AP346" s="106"/>
      <c r="AQ346" s="106"/>
      <c r="AR346" s="106"/>
      <c r="AS346" s="106"/>
      <c r="AT346" s="106"/>
      <c r="AU346" s="106"/>
      <c r="AV346" s="106"/>
      <c r="AW346" s="23"/>
      <c r="AX346" s="23"/>
      <c r="AY346" s="23"/>
      <c r="AZ346" s="23"/>
      <c r="BA346" s="23"/>
      <c r="BB346" s="23"/>
      <c r="BC346" s="23"/>
      <c r="BD346" s="23"/>
      <c r="BE346" s="23"/>
    </row>
    <row r="347" spans="1:237" ht="12.75" customHeight="1">
      <c r="A347" s="23"/>
      <c r="B347" s="149" t="s">
        <v>109</v>
      </c>
      <c r="C347" s="149"/>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49"/>
      <c r="AA347" s="149"/>
      <c r="AB347" s="149"/>
      <c r="AC347" s="149"/>
      <c r="AD347" s="149"/>
      <c r="AE347" s="149"/>
      <c r="AF347" s="149"/>
      <c r="AG347" s="108"/>
      <c r="AH347" s="108"/>
      <c r="AI347" s="106"/>
      <c r="AJ347" s="106"/>
      <c r="AK347" s="106"/>
      <c r="AL347" s="106"/>
      <c r="AM347" s="106"/>
      <c r="AN347" s="106"/>
      <c r="AO347" s="106"/>
      <c r="AP347" s="106"/>
      <c r="AQ347" s="106"/>
      <c r="AR347" s="106"/>
      <c r="AS347" s="106"/>
      <c r="AT347" s="106"/>
      <c r="AU347" s="106"/>
      <c r="AV347" s="106"/>
      <c r="AW347" s="23"/>
      <c r="AX347" s="23"/>
      <c r="AY347" s="23"/>
      <c r="AZ347" s="23"/>
      <c r="BA347" s="23"/>
      <c r="BB347" s="23"/>
      <c r="BC347" s="23"/>
      <c r="BD347" s="23"/>
      <c r="BE347" s="23"/>
    </row>
    <row r="348" spans="1:237">
      <c r="A348" s="23"/>
      <c r="B348" s="149"/>
      <c r="C348" s="149"/>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49"/>
      <c r="AA348" s="149"/>
      <c r="AB348" s="149"/>
      <c r="AC348" s="149"/>
      <c r="AD348" s="149"/>
      <c r="AE348" s="149"/>
      <c r="AF348" s="149"/>
      <c r="AG348" s="108"/>
      <c r="AH348" s="108"/>
      <c r="AI348" s="106"/>
      <c r="AJ348" s="106"/>
      <c r="AK348" s="106"/>
      <c r="AL348" s="106"/>
      <c r="AM348" s="106"/>
      <c r="AN348" s="106"/>
      <c r="AO348" s="106"/>
      <c r="AP348" s="106"/>
      <c r="AQ348" s="106"/>
      <c r="AR348" s="106"/>
      <c r="AS348" s="106"/>
      <c r="AT348" s="106"/>
      <c r="AU348" s="106"/>
      <c r="AV348" s="106"/>
      <c r="AW348" s="23"/>
      <c r="AX348" s="23"/>
      <c r="AY348" s="23"/>
      <c r="AZ348" s="23"/>
      <c r="BA348" s="23"/>
      <c r="BB348" s="23"/>
      <c r="BC348" s="23"/>
      <c r="BD348" s="23"/>
      <c r="BE348" s="23"/>
    </row>
    <row r="349" spans="1:237">
      <c r="A349" s="23"/>
      <c r="B349" s="149"/>
      <c r="C349" s="149"/>
      <c r="D349" s="149"/>
      <c r="E349" s="149"/>
      <c r="F349" s="149"/>
      <c r="G349" s="149"/>
      <c r="H349" s="149"/>
      <c r="I349" s="149"/>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49"/>
      <c r="AF349" s="149"/>
      <c r="AG349" s="108"/>
      <c r="AH349" s="108"/>
      <c r="AI349" s="106"/>
      <c r="AJ349" s="106"/>
      <c r="AK349" s="106"/>
      <c r="AL349" s="106"/>
      <c r="AM349" s="106"/>
      <c r="AN349" s="106"/>
      <c r="AO349" s="106"/>
      <c r="AP349" s="106"/>
      <c r="AQ349" s="106"/>
      <c r="AR349" s="106"/>
      <c r="AS349" s="106"/>
      <c r="AT349" s="106"/>
      <c r="AU349" s="106"/>
      <c r="AV349" s="106"/>
      <c r="AW349" s="23"/>
      <c r="AX349" s="23"/>
      <c r="AY349" s="23"/>
      <c r="AZ349" s="23"/>
      <c r="BA349" s="23"/>
      <c r="BB349" s="23"/>
      <c r="BC349" s="23"/>
      <c r="BD349" s="23"/>
      <c r="BE349" s="23"/>
    </row>
    <row r="350" spans="1:237">
      <c r="A350" s="23"/>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c r="AC350" s="106"/>
      <c r="AD350" s="106"/>
      <c r="AE350" s="106"/>
      <c r="AF350" s="106"/>
      <c r="AG350" s="106"/>
      <c r="AH350" s="106"/>
      <c r="AI350" s="106"/>
      <c r="AJ350" s="106"/>
      <c r="AK350" s="106"/>
      <c r="AL350" s="106"/>
      <c r="AM350" s="106"/>
      <c r="AN350" s="106"/>
      <c r="AO350" s="106"/>
      <c r="AP350" s="106"/>
      <c r="AQ350" s="106"/>
      <c r="AR350" s="106"/>
      <c r="AS350" s="106"/>
      <c r="AT350" s="106"/>
      <c r="AU350" s="106"/>
      <c r="AV350" s="106"/>
      <c r="AW350" s="23"/>
      <c r="AX350" s="23"/>
      <c r="AY350" s="23"/>
      <c r="AZ350" s="23"/>
      <c r="BA350" s="23"/>
      <c r="BB350" s="23"/>
      <c r="BC350" s="23"/>
      <c r="BD350" s="23"/>
      <c r="BE350" s="23"/>
    </row>
    <row r="351" spans="1:237" ht="39.75" customHeight="1">
      <c r="A351" s="23"/>
      <c r="B351" s="106"/>
      <c r="C351" s="150" t="s">
        <v>159</v>
      </c>
      <c r="D351" s="150"/>
      <c r="E351" s="150"/>
      <c r="F351" s="150"/>
      <c r="G351" s="150"/>
      <c r="H351" s="150"/>
      <c r="I351" s="150"/>
      <c r="J351" s="150"/>
      <c r="K351" s="150"/>
      <c r="L351" s="150"/>
      <c r="M351" s="150"/>
      <c r="N351" s="106"/>
      <c r="O351" s="106"/>
      <c r="P351" s="106"/>
      <c r="Q351" s="106"/>
      <c r="R351" s="106"/>
      <c r="S351" s="106"/>
      <c r="T351" s="106"/>
      <c r="U351" s="106"/>
      <c r="V351" s="106"/>
      <c r="W351" s="106"/>
      <c r="X351" s="106"/>
      <c r="Y351" s="106"/>
      <c r="Z351" s="106"/>
      <c r="AA351" s="106"/>
      <c r="AB351" s="106"/>
      <c r="AC351" s="106"/>
      <c r="AD351" s="106"/>
      <c r="AE351" s="106"/>
      <c r="AF351" s="106"/>
      <c r="AG351" s="106"/>
      <c r="AH351" s="106"/>
      <c r="AI351" s="106"/>
      <c r="AJ351" s="106"/>
      <c r="AK351" s="106"/>
      <c r="AL351" s="106"/>
      <c r="AM351" s="106"/>
      <c r="AN351" s="106"/>
      <c r="AO351" s="106"/>
      <c r="AP351" s="106"/>
      <c r="AQ351" s="106"/>
      <c r="AR351" s="106"/>
      <c r="AS351" s="106"/>
      <c r="AT351" s="106"/>
      <c r="AU351" s="106"/>
      <c r="AV351" s="106"/>
      <c r="AW351" s="23"/>
      <c r="AX351" s="23"/>
      <c r="AY351" s="23"/>
      <c r="AZ351" s="23"/>
      <c r="BA351" s="23"/>
      <c r="BB351" s="23"/>
      <c r="BC351" s="23"/>
      <c r="BD351" s="23"/>
      <c r="BE351" s="23"/>
    </row>
    <row r="352" spans="1:237" customFormat="1" ht="79.5" customHeight="1">
      <c r="A352" s="14"/>
      <c r="B352" s="42"/>
      <c r="C352" s="109" t="s">
        <v>105</v>
      </c>
      <c r="D352" s="110" t="s">
        <v>92</v>
      </c>
      <c r="E352" s="38"/>
      <c r="F352" s="111" t="s">
        <v>106</v>
      </c>
      <c r="G352" s="38"/>
      <c r="H352" s="111" t="s">
        <v>107</v>
      </c>
      <c r="I352" s="38"/>
      <c r="J352" s="38"/>
      <c r="K352" s="38"/>
      <c r="L352" s="37"/>
      <c r="M352" s="38"/>
      <c r="N352" s="37"/>
      <c r="O352" s="38"/>
      <c r="P352" s="37"/>
      <c r="Q352" s="38"/>
      <c r="R352" s="37"/>
      <c r="S352" s="38"/>
      <c r="T352" s="37"/>
      <c r="U352" s="38"/>
      <c r="V352" s="37"/>
      <c r="W352" s="38"/>
      <c r="X352" s="37"/>
      <c r="Y352" s="38"/>
      <c r="Z352" s="112"/>
      <c r="AA352" s="113"/>
      <c r="AB352" s="112"/>
      <c r="AC352" s="113"/>
      <c r="AD352" s="112"/>
      <c r="AE352" s="113"/>
      <c r="AF352" s="112"/>
      <c r="AG352" s="112"/>
      <c r="AH352" s="112"/>
      <c r="AI352" s="113"/>
      <c r="AJ352" s="112"/>
      <c r="AK352" s="113"/>
      <c r="AL352" s="112"/>
      <c r="AM352" s="113"/>
      <c r="AN352" s="112"/>
      <c r="AO352" s="113"/>
      <c r="AP352" s="112"/>
      <c r="AQ352" s="112"/>
      <c r="AR352" s="112"/>
      <c r="AS352" s="113"/>
      <c r="AT352" s="112"/>
      <c r="AU352" s="113"/>
      <c r="AV352" s="112"/>
      <c r="AW352" s="113"/>
      <c r="AX352" s="112"/>
      <c r="AY352" s="113"/>
      <c r="AZ352" s="112"/>
      <c r="BA352" s="113"/>
      <c r="BB352" s="112"/>
      <c r="BC352" s="113"/>
      <c r="BD352" s="112"/>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c r="CH352" s="14"/>
      <c r="CI352" s="14"/>
      <c r="CJ352" s="14"/>
      <c r="CK352" s="14"/>
      <c r="CL352" s="14"/>
      <c r="CM352" s="14"/>
      <c r="CN352" s="14"/>
      <c r="CO352" s="14"/>
      <c r="CP352" s="14"/>
      <c r="CQ352" s="14"/>
      <c r="CR352" s="14"/>
      <c r="CS352" s="14"/>
      <c r="CT352" s="14"/>
      <c r="CU352" s="14"/>
      <c r="CV352" s="14"/>
      <c r="CW352" s="14"/>
      <c r="CX352" s="14"/>
      <c r="CY352" s="14"/>
      <c r="CZ352" s="14"/>
      <c r="DA352" s="14"/>
      <c r="DB352" s="14"/>
      <c r="DC352" s="14"/>
      <c r="DD352" s="14"/>
      <c r="DE352" s="14"/>
      <c r="DF352" s="14"/>
      <c r="DG352" s="14"/>
      <c r="DH352" s="14"/>
      <c r="DI352" s="14"/>
      <c r="DJ352" s="14"/>
      <c r="DK352" s="14"/>
      <c r="DL352" s="14"/>
      <c r="DM352" s="14"/>
      <c r="DN352" s="14"/>
      <c r="DO352" s="14"/>
      <c r="DP352" s="14"/>
      <c r="DQ352" s="14"/>
      <c r="DR352" s="14"/>
      <c r="DS352" s="14"/>
      <c r="DT352" s="14"/>
      <c r="DU352" s="14"/>
      <c r="DV352" s="14"/>
      <c r="DW352" s="14"/>
      <c r="DX352" s="14"/>
      <c r="DY352" s="14"/>
      <c r="DZ352" s="14"/>
      <c r="EA352" s="14"/>
      <c r="EB352" s="14"/>
      <c r="EC352" s="14"/>
      <c r="ED352" s="14"/>
      <c r="EE352" s="14"/>
      <c r="EF352" s="14"/>
      <c r="EG352" s="14"/>
      <c r="EH352" s="14"/>
      <c r="EI352" s="14"/>
      <c r="EJ352" s="14"/>
      <c r="EK352" s="14"/>
      <c r="EL352" s="14"/>
      <c r="EM352" s="14"/>
      <c r="EN352" s="14"/>
      <c r="EO352" s="14"/>
      <c r="EP352" s="14"/>
      <c r="EQ352" s="14"/>
      <c r="ER352" s="14"/>
      <c r="ES352" s="14"/>
      <c r="ET352" s="14"/>
      <c r="EU352" s="14"/>
      <c r="EV352" s="14"/>
      <c r="EW352" s="14"/>
      <c r="EX352" s="14"/>
      <c r="EY352" s="14"/>
      <c r="EZ352" s="14"/>
      <c r="FA352" s="14"/>
      <c r="FB352" s="14"/>
      <c r="FC352" s="14"/>
      <c r="FD352" s="14"/>
      <c r="FE352" s="14"/>
      <c r="FF352" s="14"/>
      <c r="FG352" s="14"/>
      <c r="FH352" s="14"/>
      <c r="FI352" s="14"/>
      <c r="FJ352" s="14"/>
      <c r="FK352" s="14"/>
      <c r="FL352" s="14"/>
      <c r="FM352" s="14"/>
      <c r="FN352" s="14"/>
      <c r="FO352" s="14"/>
      <c r="FP352" s="14"/>
      <c r="FQ352" s="14"/>
      <c r="FR352" s="14"/>
      <c r="FS352" s="14"/>
      <c r="FT352" s="14"/>
      <c r="FU352" s="14"/>
      <c r="FV352" s="14"/>
      <c r="FW352" s="14"/>
      <c r="FX352" s="14"/>
      <c r="FY352" s="14"/>
      <c r="FZ352" s="14"/>
      <c r="GA352" s="14"/>
      <c r="GB352" s="14"/>
      <c r="GC352" s="14"/>
      <c r="GD352" s="14"/>
      <c r="GE352" s="14"/>
      <c r="GF352" s="14"/>
      <c r="GG352" s="14"/>
      <c r="GH352" s="14"/>
      <c r="GI352" s="14"/>
      <c r="GJ352" s="14"/>
      <c r="GK352" s="14"/>
      <c r="GL352" s="14"/>
      <c r="GM352" s="14"/>
      <c r="GN352" s="14"/>
      <c r="GO352" s="14"/>
      <c r="GP352" s="14"/>
      <c r="GQ352" s="14"/>
      <c r="GR352" s="14"/>
      <c r="GS352" s="14"/>
      <c r="GT352" s="14"/>
      <c r="GU352" s="14"/>
      <c r="GV352" s="14"/>
      <c r="GW352" s="14"/>
      <c r="GX352" s="14"/>
      <c r="GY352" s="14"/>
      <c r="GZ352" s="14"/>
      <c r="HA352" s="14"/>
      <c r="HB352" s="14"/>
      <c r="HC352" s="14"/>
      <c r="HD352" s="14"/>
      <c r="HE352" s="14"/>
      <c r="HF352" s="14"/>
      <c r="HG352" s="14"/>
      <c r="HH352" s="14"/>
      <c r="HI352" s="14"/>
      <c r="HJ352" s="14"/>
      <c r="HK352" s="14"/>
      <c r="HL352" s="14"/>
      <c r="HM352" s="14"/>
      <c r="HN352" s="14"/>
      <c r="HO352" s="14"/>
      <c r="HP352" s="14"/>
      <c r="HQ352" s="14"/>
      <c r="HR352" s="14"/>
      <c r="HS352" s="14"/>
      <c r="HT352" s="14"/>
      <c r="HU352" s="14"/>
      <c r="HV352" s="14"/>
      <c r="HW352" s="14"/>
      <c r="HX352" s="14"/>
      <c r="HY352" s="14"/>
      <c r="HZ352" s="14"/>
      <c r="IA352" s="14"/>
      <c r="IB352" s="14"/>
      <c r="IC352" s="14"/>
    </row>
    <row r="353" spans="1:57" ht="6" customHeight="1" thickBot="1">
      <c r="A353" s="23"/>
      <c r="B353" s="106"/>
      <c r="C353" s="114"/>
      <c r="D353" s="114"/>
      <c r="E353" s="115"/>
      <c r="F353" s="116"/>
      <c r="G353" s="116"/>
      <c r="H353" s="116"/>
      <c r="I353" s="106"/>
      <c r="J353" s="106"/>
      <c r="K353" s="106"/>
      <c r="L353" s="106"/>
      <c r="M353" s="106"/>
      <c r="N353" s="106"/>
      <c r="O353" s="106"/>
      <c r="P353" s="106"/>
      <c r="Q353" s="106"/>
      <c r="R353" s="106"/>
      <c r="S353" s="106"/>
      <c r="T353" s="106"/>
      <c r="U353" s="106"/>
      <c r="V353" s="106"/>
      <c r="W353" s="106"/>
      <c r="X353" s="106"/>
      <c r="Y353" s="106"/>
      <c r="Z353" s="106"/>
      <c r="AA353" s="106"/>
      <c r="AB353" s="106"/>
      <c r="AC353" s="106"/>
      <c r="AD353" s="106"/>
      <c r="AE353" s="106"/>
      <c r="AF353" s="106"/>
      <c r="AG353" s="106"/>
      <c r="AH353" s="106"/>
      <c r="AI353" s="106"/>
      <c r="AJ353" s="106"/>
      <c r="AK353" s="106"/>
      <c r="AL353" s="106"/>
      <c r="AM353" s="106"/>
      <c r="AN353" s="106"/>
      <c r="AO353" s="106"/>
      <c r="AP353" s="106"/>
      <c r="AQ353" s="106"/>
      <c r="AR353" s="106"/>
      <c r="AS353" s="106"/>
      <c r="AT353" s="106"/>
      <c r="AU353" s="106"/>
      <c r="AV353" s="106"/>
      <c r="AW353" s="23"/>
      <c r="AX353" s="23"/>
      <c r="AY353" s="23"/>
      <c r="AZ353" s="23"/>
      <c r="BA353" s="23"/>
      <c r="BB353" s="23"/>
      <c r="BC353" s="23"/>
      <c r="BD353" s="23"/>
      <c r="BE353" s="23"/>
    </row>
    <row r="354" spans="1:57">
      <c r="A354" s="23"/>
      <c r="B354" s="106"/>
      <c r="C354" s="117" t="s">
        <v>69</v>
      </c>
      <c r="D354" s="27">
        <v>2020</v>
      </c>
      <c r="E354" s="118"/>
      <c r="F354" s="29" t="s">
        <v>14</v>
      </c>
      <c r="G354" s="119"/>
      <c r="H354" s="29">
        <v>44000</v>
      </c>
      <c r="I354" s="106"/>
      <c r="J354" s="106"/>
      <c r="K354" s="106"/>
      <c r="L354" s="106"/>
      <c r="M354" s="106"/>
      <c r="N354" s="106"/>
      <c r="O354" s="106"/>
      <c r="P354" s="106"/>
      <c r="Q354" s="106"/>
      <c r="R354" s="106"/>
      <c r="S354" s="106"/>
      <c r="T354" s="106"/>
      <c r="U354" s="106"/>
      <c r="V354" s="106"/>
      <c r="W354" s="106"/>
      <c r="X354" s="106"/>
      <c r="Y354" s="106"/>
      <c r="Z354" s="106"/>
      <c r="AA354" s="106"/>
      <c r="AB354" s="106"/>
      <c r="AC354" s="106"/>
      <c r="AD354" s="106"/>
      <c r="AE354" s="106"/>
      <c r="AF354" s="106"/>
      <c r="AG354" s="106"/>
      <c r="AH354" s="106"/>
      <c r="AI354" s="106"/>
      <c r="AJ354" s="106"/>
      <c r="AK354" s="106"/>
      <c r="AL354" s="106"/>
      <c r="AM354" s="106"/>
      <c r="AN354" s="106"/>
      <c r="AO354" s="106"/>
      <c r="AP354" s="106"/>
      <c r="AQ354" s="106"/>
      <c r="AR354" s="106"/>
      <c r="AS354" s="106"/>
      <c r="AT354" s="106"/>
      <c r="AU354" s="106"/>
      <c r="AV354" s="106"/>
      <c r="AW354" s="23"/>
      <c r="AX354" s="23"/>
      <c r="AY354" s="23"/>
      <c r="AZ354" s="23"/>
      <c r="BA354" s="23"/>
      <c r="BB354" s="23"/>
      <c r="BC354" s="23"/>
      <c r="BD354" s="23"/>
      <c r="BE354" s="23"/>
    </row>
    <row r="355" spans="1:57">
      <c r="A355" s="23"/>
      <c r="B355" s="106"/>
      <c r="C355" s="106"/>
      <c r="D355" s="27">
        <v>2021</v>
      </c>
      <c r="E355" s="106"/>
      <c r="F355" s="29" t="s">
        <v>14</v>
      </c>
      <c r="G355" s="120"/>
      <c r="H355" s="29" t="s">
        <v>151</v>
      </c>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c r="AH355" s="106"/>
      <c r="AI355" s="106"/>
      <c r="AJ355" s="106"/>
      <c r="AK355" s="106"/>
      <c r="AL355" s="106"/>
      <c r="AM355" s="106"/>
      <c r="AN355" s="106"/>
      <c r="AO355" s="106"/>
      <c r="AP355" s="106"/>
      <c r="AQ355" s="106"/>
      <c r="AR355" s="106"/>
      <c r="AS355" s="106"/>
      <c r="AT355" s="106"/>
      <c r="AU355" s="106"/>
      <c r="AV355" s="106"/>
      <c r="AW355" s="23"/>
      <c r="AX355" s="23"/>
      <c r="AY355" s="23"/>
      <c r="AZ355" s="23"/>
      <c r="BA355" s="23"/>
      <c r="BB355" s="23"/>
      <c r="BC355" s="23"/>
      <c r="BD355" s="23"/>
      <c r="BE355" s="23"/>
    </row>
    <row r="356" spans="1:57">
      <c r="A356" s="23"/>
      <c r="B356" s="106"/>
      <c r="C356" s="117" t="s">
        <v>26</v>
      </c>
      <c r="D356" s="27">
        <v>2018</v>
      </c>
      <c r="E356" s="118"/>
      <c r="F356" s="29">
        <v>2785</v>
      </c>
      <c r="G356" s="119"/>
      <c r="H356" s="29">
        <v>2</v>
      </c>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c r="AH356" s="106"/>
      <c r="AI356" s="106"/>
      <c r="AJ356" s="106"/>
      <c r="AK356" s="106"/>
      <c r="AL356" s="106"/>
      <c r="AM356" s="106"/>
      <c r="AN356" s="106"/>
      <c r="AO356" s="106"/>
      <c r="AP356" s="106"/>
      <c r="AQ356" s="106"/>
      <c r="AR356" s="106"/>
      <c r="AS356" s="106"/>
      <c r="AT356" s="106"/>
      <c r="AU356" s="106"/>
      <c r="AV356" s="106"/>
      <c r="AW356" s="23"/>
      <c r="AX356" s="23"/>
      <c r="AY356" s="23"/>
      <c r="AZ356" s="23"/>
      <c r="BA356" s="23"/>
      <c r="BB356" s="23"/>
      <c r="BC356" s="23"/>
      <c r="BD356" s="23"/>
      <c r="BE356" s="23"/>
    </row>
    <row r="357" spans="1:57">
      <c r="A357" s="23"/>
      <c r="B357" s="106"/>
      <c r="C357" s="117"/>
      <c r="D357" s="27">
        <v>2019</v>
      </c>
      <c r="E357" s="121"/>
      <c r="F357" s="29">
        <v>25475</v>
      </c>
      <c r="G357" s="119"/>
      <c r="H357" s="29">
        <v>28149</v>
      </c>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06"/>
      <c r="AJ357" s="106"/>
      <c r="AK357" s="106"/>
      <c r="AL357" s="106"/>
      <c r="AM357" s="106"/>
      <c r="AN357" s="106"/>
      <c r="AO357" s="106"/>
      <c r="AP357" s="106"/>
      <c r="AQ357" s="106"/>
      <c r="AR357" s="106"/>
      <c r="AS357" s="106"/>
      <c r="AT357" s="106"/>
      <c r="AU357" s="106"/>
      <c r="AV357" s="106"/>
      <c r="AW357" s="23"/>
      <c r="AX357" s="23"/>
      <c r="AY357" s="23"/>
      <c r="AZ357" s="23"/>
      <c r="BA357" s="23"/>
      <c r="BB357" s="23"/>
      <c r="BC357" s="23"/>
      <c r="BD357" s="23"/>
      <c r="BE357" s="23"/>
    </row>
    <row r="358" spans="1:57">
      <c r="A358" s="23"/>
      <c r="B358" s="106"/>
      <c r="C358" s="117"/>
      <c r="D358" s="106"/>
      <c r="E358" s="106"/>
      <c r="F358" s="29"/>
      <c r="G358" s="120"/>
      <c r="H358" s="29"/>
      <c r="I358" s="106"/>
      <c r="J358" s="106"/>
      <c r="K358" s="106"/>
      <c r="L358" s="106"/>
      <c r="M358" s="106"/>
      <c r="N358" s="106"/>
      <c r="O358" s="106"/>
      <c r="P358" s="106"/>
      <c r="Q358" s="106"/>
      <c r="R358" s="106"/>
      <c r="S358" s="106"/>
      <c r="T358" s="106"/>
      <c r="U358" s="106"/>
      <c r="V358" s="106"/>
      <c r="W358" s="106"/>
      <c r="X358" s="106"/>
      <c r="Y358" s="106"/>
      <c r="Z358" s="106"/>
      <c r="AA358" s="106"/>
      <c r="AB358" s="106"/>
      <c r="AC358" s="106"/>
      <c r="AD358" s="106"/>
      <c r="AE358" s="106"/>
      <c r="AF358" s="106"/>
      <c r="AG358" s="106"/>
      <c r="AH358" s="106"/>
      <c r="AI358" s="106"/>
      <c r="AJ358" s="106"/>
      <c r="AK358" s="106"/>
      <c r="AL358" s="106"/>
      <c r="AM358" s="106"/>
      <c r="AN358" s="106"/>
      <c r="AO358" s="106"/>
      <c r="AP358" s="106"/>
      <c r="AQ358" s="106"/>
      <c r="AR358" s="106"/>
      <c r="AS358" s="106"/>
      <c r="AT358" s="106"/>
      <c r="AU358" s="106"/>
      <c r="AV358" s="106"/>
      <c r="AW358" s="23"/>
      <c r="AX358" s="23"/>
      <c r="AY358" s="23"/>
      <c r="AZ358" s="23"/>
      <c r="BA358" s="23"/>
      <c r="BB358" s="23"/>
      <c r="BC358" s="23"/>
      <c r="BD358" s="23"/>
      <c r="BE358" s="23"/>
    </row>
    <row r="359" spans="1:57" ht="24">
      <c r="A359" s="23"/>
      <c r="B359" s="106"/>
      <c r="C359" s="122" t="s">
        <v>108</v>
      </c>
      <c r="D359" s="27">
        <v>2018</v>
      </c>
      <c r="E359" s="118"/>
      <c r="F359" s="29" t="s">
        <v>14</v>
      </c>
      <c r="G359" s="119"/>
      <c r="H359" s="29">
        <v>10</v>
      </c>
      <c r="I359" s="106"/>
      <c r="J359" s="106"/>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c r="AH359" s="106"/>
      <c r="AI359" s="106"/>
      <c r="AJ359" s="106"/>
      <c r="AK359" s="106"/>
      <c r="AL359" s="106"/>
      <c r="AM359" s="106"/>
      <c r="AN359" s="106"/>
      <c r="AO359" s="106"/>
      <c r="AP359" s="106"/>
      <c r="AQ359" s="106"/>
      <c r="AR359" s="106"/>
      <c r="AS359" s="106"/>
      <c r="AT359" s="106"/>
      <c r="AU359" s="106"/>
      <c r="AV359" s="106"/>
      <c r="AW359" s="23"/>
      <c r="AX359" s="23"/>
      <c r="AY359" s="23"/>
      <c r="AZ359" s="23"/>
      <c r="BA359" s="23"/>
      <c r="BB359" s="23"/>
      <c r="BC359" s="23"/>
      <c r="BD359" s="23"/>
      <c r="BE359" s="23"/>
    </row>
    <row r="360" spans="1:57" ht="14">
      <c r="A360" s="23"/>
      <c r="B360" s="106"/>
      <c r="C360" s="123"/>
      <c r="D360" s="27">
        <v>2020</v>
      </c>
      <c r="E360" s="118"/>
      <c r="F360" s="29" t="s">
        <v>14</v>
      </c>
      <c r="G360" s="119"/>
      <c r="H360" s="29">
        <v>1</v>
      </c>
      <c r="I360" s="106"/>
      <c r="J360" s="106"/>
      <c r="K360" s="106"/>
      <c r="L360" s="106"/>
      <c r="M360" s="106"/>
      <c r="N360" s="106"/>
      <c r="O360" s="106"/>
      <c r="P360" s="106"/>
      <c r="Q360" s="106"/>
      <c r="R360" s="106"/>
      <c r="S360" s="106"/>
      <c r="T360" s="106"/>
      <c r="U360" s="106"/>
      <c r="V360" s="106"/>
      <c r="W360" s="106"/>
      <c r="X360" s="106"/>
      <c r="Y360" s="106"/>
      <c r="Z360" s="106"/>
      <c r="AA360" s="106"/>
      <c r="AB360" s="106"/>
      <c r="AC360" s="106"/>
      <c r="AD360" s="106"/>
      <c r="AE360" s="106"/>
      <c r="AF360" s="106"/>
      <c r="AG360" s="106"/>
      <c r="AH360" s="106"/>
      <c r="AI360" s="106"/>
      <c r="AJ360" s="106"/>
      <c r="AK360" s="106"/>
      <c r="AL360" s="106"/>
      <c r="AM360" s="106"/>
      <c r="AN360" s="106"/>
      <c r="AO360" s="106"/>
      <c r="AP360" s="106"/>
      <c r="AQ360" s="106"/>
      <c r="AR360" s="106"/>
      <c r="AS360" s="106"/>
      <c r="AT360" s="106"/>
      <c r="AU360" s="106"/>
      <c r="AV360" s="106"/>
      <c r="AW360" s="23"/>
      <c r="AX360" s="23"/>
      <c r="AY360" s="23"/>
      <c r="AZ360" s="23"/>
      <c r="BA360" s="23"/>
      <c r="BB360" s="23"/>
      <c r="BC360" s="23"/>
      <c r="BD360" s="23"/>
      <c r="BE360" s="23"/>
    </row>
    <row r="361" spans="1:57">
      <c r="A361" s="23"/>
      <c r="B361" s="106"/>
      <c r="C361" s="117" t="s">
        <v>45</v>
      </c>
      <c r="D361" s="27">
        <v>2020</v>
      </c>
      <c r="E361" s="118"/>
      <c r="F361" s="29" t="s">
        <v>14</v>
      </c>
      <c r="G361" s="119"/>
      <c r="H361" s="29">
        <v>1800</v>
      </c>
      <c r="I361" s="106"/>
      <c r="J361" s="106"/>
      <c r="K361" s="106"/>
      <c r="L361" s="106"/>
      <c r="M361" s="106"/>
      <c r="N361" s="106"/>
      <c r="O361" s="106"/>
      <c r="P361" s="106"/>
      <c r="Q361" s="106"/>
      <c r="R361" s="106"/>
      <c r="S361" s="106"/>
      <c r="T361" s="106"/>
      <c r="U361" s="106"/>
      <c r="V361" s="106"/>
      <c r="W361" s="106"/>
      <c r="X361" s="106"/>
      <c r="Y361" s="106"/>
      <c r="Z361" s="106"/>
      <c r="AA361" s="106"/>
      <c r="AB361" s="106"/>
      <c r="AC361" s="106"/>
      <c r="AD361" s="106"/>
      <c r="AE361" s="106"/>
      <c r="AF361" s="106"/>
      <c r="AG361" s="106"/>
      <c r="AH361" s="106"/>
      <c r="AI361" s="106"/>
      <c r="AJ361" s="106"/>
      <c r="AK361" s="106"/>
      <c r="AL361" s="106"/>
      <c r="AM361" s="106"/>
      <c r="AN361" s="106"/>
      <c r="AO361" s="106"/>
      <c r="AP361" s="106"/>
      <c r="AQ361" s="106"/>
      <c r="AR361" s="106"/>
      <c r="AS361" s="106"/>
      <c r="AT361" s="106"/>
      <c r="AU361" s="106"/>
      <c r="AV361" s="106"/>
      <c r="AW361" s="23"/>
      <c r="AX361" s="23"/>
      <c r="AY361" s="23"/>
      <c r="AZ361" s="23"/>
      <c r="BA361" s="23"/>
      <c r="BB361" s="23"/>
      <c r="BC361" s="23"/>
      <c r="BD361" s="23"/>
      <c r="BE361" s="23"/>
    </row>
    <row r="362" spans="1:57">
      <c r="A362" s="23"/>
      <c r="B362" s="106"/>
      <c r="C362" s="117" t="s">
        <v>41</v>
      </c>
      <c r="D362" s="27">
        <v>2018</v>
      </c>
      <c r="E362" s="118"/>
      <c r="F362" s="29"/>
      <c r="G362" s="119"/>
      <c r="H362" s="29">
        <v>450000</v>
      </c>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c r="AH362" s="106"/>
      <c r="AI362" s="106"/>
      <c r="AJ362" s="106"/>
      <c r="AK362" s="106"/>
      <c r="AL362" s="106"/>
      <c r="AM362" s="106"/>
      <c r="AN362" s="106"/>
      <c r="AO362" s="106"/>
      <c r="AP362" s="106"/>
      <c r="AQ362" s="106"/>
      <c r="AR362" s="106"/>
      <c r="AS362" s="106"/>
      <c r="AT362" s="106"/>
      <c r="AU362" s="106"/>
      <c r="AV362" s="106"/>
      <c r="AW362" s="23"/>
      <c r="AX362" s="23"/>
      <c r="AY362" s="23"/>
      <c r="AZ362" s="23"/>
      <c r="BA362" s="23"/>
      <c r="BB362" s="23"/>
      <c r="BC362" s="23"/>
      <c r="BD362" s="23"/>
      <c r="BE362" s="23"/>
    </row>
    <row r="363" spans="1:57">
      <c r="A363" s="23"/>
      <c r="B363" s="106"/>
      <c r="C363" s="117" t="s">
        <v>63</v>
      </c>
      <c r="D363" s="27">
        <v>2019</v>
      </c>
      <c r="E363" s="118"/>
      <c r="F363" s="29">
        <v>2146</v>
      </c>
      <c r="G363" s="119"/>
      <c r="H363" s="29">
        <v>143</v>
      </c>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c r="AI363" s="106"/>
      <c r="AJ363" s="106"/>
      <c r="AK363" s="106"/>
      <c r="AL363" s="106"/>
      <c r="AM363" s="106"/>
      <c r="AN363" s="106"/>
      <c r="AO363" s="106"/>
      <c r="AP363" s="106"/>
      <c r="AQ363" s="106"/>
      <c r="AR363" s="106"/>
      <c r="AS363" s="106"/>
      <c r="AT363" s="106"/>
      <c r="AU363" s="106"/>
      <c r="AV363" s="106"/>
      <c r="AW363" s="23"/>
      <c r="AX363" s="23"/>
      <c r="AY363" s="23"/>
      <c r="AZ363" s="23"/>
      <c r="BA363" s="23"/>
      <c r="BB363" s="23"/>
      <c r="BC363" s="23"/>
      <c r="BD363" s="23"/>
      <c r="BE363" s="23"/>
    </row>
    <row r="364" spans="1:57" ht="29" customHeight="1">
      <c r="A364" s="23"/>
      <c r="B364" s="106"/>
      <c r="C364" s="117" t="s">
        <v>62</v>
      </c>
      <c r="D364" s="27">
        <v>2017</v>
      </c>
      <c r="E364" s="118"/>
      <c r="F364" s="29" t="s">
        <v>14</v>
      </c>
      <c r="G364" s="119"/>
      <c r="H364" s="29">
        <v>60</v>
      </c>
      <c r="I364" s="106"/>
      <c r="J364" s="106"/>
      <c r="K364" s="106"/>
      <c r="L364" s="106"/>
      <c r="M364" s="106"/>
      <c r="N364" s="106"/>
      <c r="O364" s="106"/>
      <c r="P364" s="106"/>
      <c r="Q364" s="106"/>
      <c r="R364" s="106"/>
      <c r="S364" s="106"/>
      <c r="T364" s="106"/>
      <c r="U364" s="106"/>
      <c r="V364" s="106"/>
      <c r="W364" s="106"/>
      <c r="X364" s="106"/>
      <c r="Y364" s="106"/>
      <c r="Z364" s="106"/>
      <c r="AA364" s="106"/>
      <c r="AB364" s="106"/>
      <c r="AC364" s="106"/>
      <c r="AD364" s="106"/>
      <c r="AE364" s="106"/>
      <c r="AF364" s="106"/>
      <c r="AG364" s="106"/>
      <c r="AH364" s="106"/>
      <c r="AI364" s="106"/>
      <c r="AJ364" s="106"/>
      <c r="AK364" s="106"/>
      <c r="AL364" s="106"/>
      <c r="AM364" s="106"/>
      <c r="AN364" s="106"/>
      <c r="AO364" s="106"/>
      <c r="AP364" s="106"/>
      <c r="AQ364" s="106"/>
      <c r="AR364" s="106"/>
      <c r="AS364" s="106"/>
      <c r="AT364" s="106"/>
      <c r="AU364" s="106"/>
      <c r="AV364" s="106"/>
      <c r="AW364" s="23"/>
      <c r="AX364" s="23"/>
      <c r="AY364" s="23"/>
      <c r="AZ364" s="23"/>
      <c r="BA364" s="23"/>
      <c r="BB364" s="23"/>
      <c r="BC364" s="23"/>
      <c r="BD364" s="23"/>
      <c r="BE364" s="23"/>
    </row>
    <row r="365" spans="1:57">
      <c r="A365" s="23"/>
      <c r="B365" s="106"/>
      <c r="C365" s="117" t="s">
        <v>86</v>
      </c>
      <c r="D365" s="27">
        <v>2019</v>
      </c>
      <c r="E365" s="118"/>
      <c r="F365" s="29">
        <v>387</v>
      </c>
      <c r="G365" s="119"/>
      <c r="H365" s="29" t="s">
        <v>14</v>
      </c>
      <c r="I365" s="106"/>
      <c r="J365" s="106"/>
      <c r="K365" s="106"/>
      <c r="L365" s="106"/>
      <c r="M365" s="106"/>
      <c r="N365" s="106"/>
      <c r="O365" s="106"/>
      <c r="P365" s="106"/>
      <c r="Q365" s="106"/>
      <c r="R365" s="106"/>
      <c r="S365" s="106"/>
      <c r="T365" s="106"/>
      <c r="U365" s="106"/>
      <c r="V365" s="106"/>
      <c r="W365" s="106"/>
      <c r="X365" s="106"/>
      <c r="Y365" s="106"/>
      <c r="Z365" s="106"/>
      <c r="AA365" s="106"/>
      <c r="AB365" s="106"/>
      <c r="AC365" s="106"/>
      <c r="AD365" s="106"/>
      <c r="AE365" s="106"/>
      <c r="AF365" s="106"/>
      <c r="AG365" s="106"/>
      <c r="AH365" s="106"/>
      <c r="AI365" s="106"/>
      <c r="AJ365" s="106"/>
      <c r="AK365" s="106"/>
      <c r="AL365" s="106"/>
      <c r="AM365" s="106"/>
      <c r="AN365" s="106"/>
      <c r="AO365" s="106"/>
      <c r="AP365" s="106"/>
      <c r="AQ365" s="106"/>
      <c r="AR365" s="106"/>
      <c r="AS365" s="106"/>
      <c r="AT365" s="106"/>
      <c r="AU365" s="106"/>
      <c r="AV365" s="106"/>
      <c r="AW365" s="23"/>
      <c r="AX365" s="23"/>
      <c r="AY365" s="23"/>
      <c r="AZ365" s="23"/>
      <c r="BA365" s="23"/>
      <c r="BB365" s="23"/>
      <c r="BC365" s="23"/>
      <c r="BD365" s="23"/>
      <c r="BE365" s="23"/>
    </row>
    <row r="366" spans="1:57">
      <c r="A366" s="23"/>
      <c r="B366" s="106"/>
      <c r="C366" s="117" t="s">
        <v>66</v>
      </c>
      <c r="D366" s="27">
        <v>2019</v>
      </c>
      <c r="E366" s="118"/>
      <c r="F366" s="29">
        <v>183</v>
      </c>
      <c r="G366" s="30"/>
      <c r="H366" s="29">
        <v>5454</v>
      </c>
      <c r="I366" s="106"/>
      <c r="J366" s="106"/>
      <c r="K366" s="106"/>
      <c r="L366" s="106"/>
      <c r="M366" s="106"/>
      <c r="N366" s="106"/>
      <c r="O366" s="106"/>
      <c r="P366" s="106"/>
      <c r="Q366" s="106"/>
      <c r="R366" s="106"/>
      <c r="S366" s="106"/>
      <c r="T366" s="106"/>
      <c r="U366" s="106"/>
      <c r="V366" s="106"/>
      <c r="W366" s="106"/>
      <c r="X366" s="106"/>
      <c r="Y366" s="106"/>
      <c r="Z366" s="106"/>
      <c r="AA366" s="106"/>
      <c r="AB366" s="106"/>
      <c r="AC366" s="106"/>
      <c r="AD366" s="106"/>
      <c r="AE366" s="106"/>
      <c r="AF366" s="106"/>
      <c r="AG366" s="106"/>
      <c r="AH366" s="106"/>
      <c r="AI366" s="106"/>
      <c r="AJ366" s="106"/>
      <c r="AK366" s="106"/>
      <c r="AL366" s="106"/>
      <c r="AM366" s="106"/>
      <c r="AN366" s="106"/>
      <c r="AO366" s="106"/>
      <c r="AP366" s="106"/>
      <c r="AQ366" s="106"/>
      <c r="AR366" s="106"/>
      <c r="AS366" s="106"/>
      <c r="AT366" s="106"/>
      <c r="AU366" s="106"/>
      <c r="AV366" s="106"/>
      <c r="AW366" s="23"/>
      <c r="AX366" s="23"/>
      <c r="AY366" s="23"/>
      <c r="AZ366" s="23"/>
      <c r="BA366" s="23"/>
      <c r="BB366" s="23"/>
      <c r="BC366" s="23"/>
      <c r="BD366" s="23"/>
      <c r="BE366" s="23"/>
    </row>
    <row r="367" spans="1:57" ht="13" thickBot="1">
      <c r="A367" s="23"/>
      <c r="B367" s="106"/>
      <c r="C367" s="124"/>
      <c r="D367" s="28">
        <v>2022</v>
      </c>
      <c r="E367" s="29"/>
      <c r="F367" s="29"/>
      <c r="G367" s="30"/>
      <c r="H367" s="29">
        <v>60</v>
      </c>
      <c r="I367" s="106"/>
      <c r="J367" s="106"/>
      <c r="K367" s="106"/>
      <c r="L367" s="106"/>
      <c r="M367" s="106"/>
      <c r="N367" s="106"/>
      <c r="O367" s="106"/>
      <c r="P367" s="106"/>
      <c r="Q367" s="106"/>
      <c r="R367" s="106"/>
      <c r="S367" s="106"/>
      <c r="T367" s="106"/>
      <c r="U367" s="106"/>
      <c r="V367" s="106"/>
      <c r="W367" s="106"/>
      <c r="X367" s="106"/>
      <c r="Y367" s="106"/>
      <c r="Z367" s="106"/>
      <c r="AA367" s="106"/>
      <c r="AB367" s="106"/>
      <c r="AC367" s="106"/>
      <c r="AD367" s="106"/>
      <c r="AE367" s="106"/>
      <c r="AF367" s="106"/>
      <c r="AG367" s="106"/>
      <c r="AH367" s="106"/>
      <c r="AI367" s="106"/>
      <c r="AJ367" s="106"/>
      <c r="AK367" s="106"/>
      <c r="AL367" s="106"/>
      <c r="AM367" s="106"/>
      <c r="AN367" s="106"/>
      <c r="AO367" s="106"/>
      <c r="AP367" s="106"/>
      <c r="AQ367" s="106"/>
      <c r="AR367" s="106"/>
      <c r="AS367" s="106"/>
      <c r="AT367" s="106"/>
      <c r="AU367" s="106"/>
      <c r="AV367" s="106"/>
      <c r="AW367" s="23"/>
      <c r="AX367" s="23"/>
      <c r="AY367" s="23"/>
      <c r="AZ367" s="23"/>
      <c r="BA367" s="23"/>
      <c r="BB367" s="23"/>
      <c r="BC367" s="23"/>
      <c r="BD367" s="23"/>
      <c r="BE367" s="23"/>
    </row>
    <row r="368" spans="1:57">
      <c r="A368" s="23"/>
      <c r="B368" s="106"/>
      <c r="C368" s="106"/>
      <c r="D368" s="106"/>
      <c r="E368" s="125"/>
      <c r="F368" s="125"/>
      <c r="G368" s="125"/>
      <c r="H368" s="125"/>
      <c r="I368" s="106"/>
      <c r="J368" s="106"/>
      <c r="K368" s="106"/>
      <c r="L368" s="106"/>
      <c r="M368" s="106"/>
      <c r="N368" s="106"/>
      <c r="O368" s="106"/>
      <c r="P368" s="106"/>
      <c r="Q368" s="106"/>
      <c r="R368" s="106"/>
      <c r="S368" s="106"/>
      <c r="T368" s="106"/>
      <c r="U368" s="106"/>
      <c r="V368" s="106"/>
      <c r="W368" s="106"/>
      <c r="X368" s="106"/>
      <c r="Y368" s="106"/>
      <c r="Z368" s="106"/>
      <c r="AA368" s="106"/>
      <c r="AB368" s="106"/>
      <c r="AC368" s="106"/>
      <c r="AD368" s="106"/>
      <c r="AE368" s="106"/>
      <c r="AF368" s="106"/>
      <c r="AG368" s="106"/>
      <c r="AH368" s="106"/>
      <c r="AI368" s="106"/>
      <c r="AJ368" s="106"/>
      <c r="AK368" s="106"/>
      <c r="AL368" s="106"/>
      <c r="AM368" s="106"/>
      <c r="AN368" s="106"/>
      <c r="AO368" s="106"/>
      <c r="AP368" s="106"/>
      <c r="AQ368" s="106"/>
      <c r="AR368" s="106"/>
      <c r="AS368" s="106"/>
      <c r="AT368" s="106"/>
      <c r="AU368" s="106"/>
      <c r="AV368" s="106"/>
      <c r="AW368" s="23"/>
      <c r="AX368" s="23"/>
      <c r="AY368" s="23"/>
      <c r="AZ368" s="23"/>
      <c r="BA368" s="23"/>
      <c r="BB368" s="23"/>
      <c r="BC368" s="23"/>
      <c r="BD368" s="23"/>
      <c r="BE368" s="23"/>
    </row>
    <row r="369" spans="1:57" ht="12.75" customHeight="1">
      <c r="A369" s="23"/>
      <c r="B369" s="151" t="s">
        <v>166</v>
      </c>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06"/>
      <c r="AA369" s="106"/>
      <c r="AB369" s="106"/>
      <c r="AC369" s="106"/>
      <c r="AD369" s="106"/>
      <c r="AE369" s="106"/>
      <c r="AF369" s="106"/>
      <c r="AG369" s="106"/>
      <c r="AH369" s="106"/>
      <c r="AI369" s="106"/>
      <c r="AJ369" s="106"/>
      <c r="AK369" s="106"/>
      <c r="AL369" s="106"/>
      <c r="AM369" s="106"/>
      <c r="AN369" s="106"/>
      <c r="AO369" s="106"/>
      <c r="AP369" s="106"/>
      <c r="AQ369" s="106"/>
      <c r="AR369" s="106"/>
      <c r="AS369" s="106"/>
      <c r="AT369" s="106"/>
      <c r="AU369" s="106"/>
      <c r="AV369" s="106"/>
      <c r="AW369" s="23"/>
      <c r="AX369" s="23"/>
      <c r="AY369" s="23"/>
      <c r="AZ369" s="23"/>
      <c r="BA369" s="23"/>
      <c r="BB369" s="23"/>
      <c r="BC369" s="23"/>
      <c r="BD369" s="23"/>
      <c r="BE369" s="23"/>
    </row>
    <row r="370" spans="1:57">
      <c r="A370" s="23"/>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06"/>
      <c r="AA370" s="106"/>
      <c r="AB370" s="106"/>
      <c r="AC370" s="106"/>
      <c r="AD370" s="106"/>
      <c r="AE370" s="106"/>
      <c r="AF370" s="106"/>
      <c r="AG370" s="106"/>
      <c r="AH370" s="106"/>
      <c r="AI370" s="106"/>
      <c r="AJ370" s="106"/>
      <c r="AK370" s="106"/>
      <c r="AL370" s="106"/>
      <c r="AM370" s="106"/>
      <c r="AN370" s="106"/>
      <c r="AO370" s="106"/>
      <c r="AP370" s="106"/>
      <c r="AQ370" s="106"/>
      <c r="AR370" s="106"/>
      <c r="AS370" s="106"/>
      <c r="AT370" s="106"/>
      <c r="AU370" s="106"/>
      <c r="AV370" s="106"/>
      <c r="AW370" s="23"/>
      <c r="AX370" s="23"/>
      <c r="AY370" s="23"/>
      <c r="AZ370" s="23"/>
      <c r="BA370" s="23"/>
      <c r="BB370" s="23"/>
      <c r="BC370" s="23"/>
      <c r="BD370" s="23"/>
      <c r="BE370" s="23"/>
    </row>
    <row r="371" spans="1:57">
      <c r="A371" s="23"/>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06"/>
      <c r="AA371" s="106"/>
      <c r="AB371" s="106"/>
      <c r="AC371" s="106"/>
      <c r="AD371" s="106"/>
      <c r="AE371" s="106"/>
      <c r="AF371" s="106"/>
      <c r="AG371" s="106"/>
      <c r="AH371" s="106"/>
      <c r="AI371" s="106"/>
      <c r="AJ371" s="106"/>
      <c r="AK371" s="106"/>
      <c r="AL371" s="106"/>
      <c r="AM371" s="106"/>
      <c r="AN371" s="106"/>
      <c r="AO371" s="106"/>
      <c r="AP371" s="106"/>
      <c r="AQ371" s="106"/>
      <c r="AR371" s="106"/>
      <c r="AS371" s="106"/>
      <c r="AT371" s="106"/>
      <c r="AU371" s="106"/>
      <c r="AV371" s="106"/>
      <c r="AW371" s="23"/>
      <c r="AX371" s="23"/>
      <c r="AY371" s="23"/>
      <c r="AZ371" s="23"/>
      <c r="BA371" s="23"/>
      <c r="BB371" s="23"/>
      <c r="BC371" s="23"/>
      <c r="BD371" s="23"/>
      <c r="BE371" s="23"/>
    </row>
    <row r="372" spans="1:57">
      <c r="A372" s="23"/>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06"/>
      <c r="AA372" s="106"/>
      <c r="AB372" s="106"/>
      <c r="AC372" s="106"/>
      <c r="AD372" s="106"/>
      <c r="AE372" s="106"/>
      <c r="AF372" s="106"/>
      <c r="AG372" s="106"/>
      <c r="AH372" s="106"/>
      <c r="AI372" s="106"/>
      <c r="AJ372" s="106"/>
      <c r="AK372" s="106"/>
      <c r="AL372" s="106"/>
      <c r="AM372" s="106"/>
      <c r="AN372" s="106"/>
      <c r="AO372" s="106"/>
      <c r="AP372" s="106"/>
      <c r="AQ372" s="106"/>
      <c r="AR372" s="106"/>
      <c r="AS372" s="106"/>
      <c r="AT372" s="106"/>
      <c r="AU372" s="106"/>
      <c r="AV372" s="106"/>
      <c r="AW372" s="23"/>
      <c r="AX372" s="23"/>
      <c r="AY372" s="23"/>
      <c r="AZ372" s="23"/>
      <c r="BA372" s="23"/>
      <c r="BB372" s="23"/>
      <c r="BC372" s="23"/>
      <c r="BD372" s="23"/>
      <c r="BE372" s="23"/>
    </row>
    <row r="373" spans="1:57">
      <c r="A373" s="23"/>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06"/>
      <c r="AA373" s="106"/>
      <c r="AB373" s="106"/>
      <c r="AC373" s="106"/>
      <c r="AD373" s="106"/>
      <c r="AE373" s="106"/>
      <c r="AF373" s="106"/>
      <c r="AG373" s="106"/>
      <c r="AH373" s="106"/>
      <c r="AI373" s="106"/>
      <c r="AJ373" s="106"/>
      <c r="AK373" s="106"/>
      <c r="AL373" s="106"/>
      <c r="AM373" s="106"/>
      <c r="AN373" s="106"/>
      <c r="AO373" s="106"/>
      <c r="AP373" s="106"/>
      <c r="AQ373" s="106"/>
      <c r="AR373" s="106"/>
      <c r="AS373" s="106"/>
      <c r="AT373" s="106"/>
      <c r="AU373" s="106"/>
      <c r="AV373" s="106"/>
      <c r="AW373" s="23"/>
      <c r="AX373" s="23"/>
      <c r="AY373" s="23"/>
      <c r="AZ373" s="23"/>
      <c r="BA373" s="23"/>
      <c r="BB373" s="23"/>
      <c r="BC373" s="23"/>
      <c r="BD373" s="23"/>
      <c r="BE373" s="23"/>
    </row>
    <row r="374" spans="1:57" ht="23.25" customHeight="1">
      <c r="A374" s="23"/>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06"/>
      <c r="AA374" s="106"/>
      <c r="AB374" s="106"/>
      <c r="AC374" s="106"/>
      <c r="AD374" s="106"/>
      <c r="AE374" s="106"/>
      <c r="AF374" s="106"/>
      <c r="AG374" s="106"/>
      <c r="AH374" s="106"/>
      <c r="AI374" s="106"/>
      <c r="AJ374" s="106"/>
      <c r="AK374" s="106"/>
      <c r="AL374" s="106"/>
      <c r="AM374" s="106"/>
      <c r="AN374" s="106"/>
      <c r="AO374" s="106"/>
      <c r="AP374" s="106"/>
      <c r="AQ374" s="106"/>
      <c r="AR374" s="106"/>
      <c r="AS374" s="106"/>
      <c r="AT374" s="106"/>
      <c r="AU374" s="106"/>
      <c r="AV374" s="106"/>
      <c r="AW374" s="23"/>
      <c r="AX374" s="23"/>
      <c r="AY374" s="23"/>
      <c r="AZ374" s="23"/>
      <c r="BA374" s="23"/>
      <c r="BB374" s="23"/>
      <c r="BC374" s="23"/>
      <c r="BD374" s="23"/>
      <c r="BE374" s="23"/>
    </row>
    <row r="375" spans="1:57">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row>
    <row r="376" spans="1:57">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row>
    <row r="377" spans="1:57">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row>
    <row r="378" spans="1:57">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row>
    <row r="379" spans="1:57">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row>
    <row r="380" spans="1:57">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row>
    <row r="381" spans="1:57">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row>
    <row r="382" spans="1:57">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row>
    <row r="383" spans="1:57">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row>
    <row r="384" spans="1:57">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row>
    <row r="385" spans="2:48">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row>
    <row r="386" spans="2:48">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row>
    <row r="387" spans="2:48">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row>
    <row r="388" spans="2:48">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row>
    <row r="389" spans="2:48">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row>
    <row r="390" spans="2:48">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row>
    <row r="391" spans="2:48">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row>
    <row r="392" spans="2:48">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row>
    <row r="393" spans="2:48">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row>
    <row r="394" spans="2:48">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row>
    <row r="395" spans="2:48">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row>
    <row r="396" spans="2:48">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row>
    <row r="397" spans="2:48">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row>
    <row r="398" spans="2:48">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row>
    <row r="399" spans="2:48">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row>
    <row r="400" spans="2:48">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row>
    <row r="401" spans="2:48">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row>
    <row r="402" spans="2:48">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row>
    <row r="403" spans="2:48">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row>
    <row r="404" spans="2:48">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row>
    <row r="405" spans="2:48">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row>
    <row r="406" spans="2:48">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row>
    <row r="407" spans="2:48">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row>
    <row r="408" spans="2:48">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row>
    <row r="409" spans="2:48">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row>
    <row r="410" spans="2:48">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row>
    <row r="411" spans="2:48">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row>
    <row r="412" spans="2:48">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row>
    <row r="413" spans="2:48">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row>
    <row r="414" spans="2:48">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row>
    <row r="415" spans="2:48">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row>
    <row r="416" spans="2:48">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row>
    <row r="417" spans="2:48">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row>
    <row r="418" spans="2:48">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row>
    <row r="419" spans="2:48">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row>
    <row r="420" spans="2:48">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row>
    <row r="421" spans="2:48">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row>
    <row r="422" spans="2:48">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row>
    <row r="423" spans="2:48">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row>
    <row r="424" spans="2:48">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row>
    <row r="425" spans="2:48">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row>
    <row r="426" spans="2:48">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row>
    <row r="427" spans="2:48">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row>
    <row r="428" spans="2:48">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row>
    <row r="429" spans="2:48">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row>
    <row r="430" spans="2:48">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row>
    <row r="431" spans="2:48">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row>
    <row r="432" spans="2:48">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row>
    <row r="433" spans="2:48">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row>
    <row r="434" spans="2:48">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row>
    <row r="435" spans="2:48">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row>
    <row r="436" spans="2:48">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row>
    <row r="437" spans="2:48">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row>
    <row r="438" spans="2:48">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row>
    <row r="439" spans="2:48">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row>
    <row r="440" spans="2:48">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row>
    <row r="441" spans="2:48">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row>
    <row r="442" spans="2:48">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row>
    <row r="443" spans="2:48">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row>
    <row r="444" spans="2:48">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row>
    <row r="445" spans="2:48">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row>
    <row r="446" spans="2:48">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row>
    <row r="447" spans="2:48">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row>
    <row r="448" spans="2:48">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row>
    <row r="449" spans="2:48">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row>
    <row r="450" spans="2:48">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row>
    <row r="451" spans="2:48">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row>
    <row r="452" spans="2:48">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row>
    <row r="453" spans="2:48">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row>
    <row r="454" spans="2:48">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row>
    <row r="455" spans="2:48">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row>
    <row r="456" spans="2:48">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row>
    <row r="457" spans="2:48">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row>
    <row r="458" spans="2:48">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row>
    <row r="459" spans="2:48">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row>
    <row r="460" spans="2:48">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row>
    <row r="461" spans="2:48">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row>
    <row r="462" spans="2:48">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row>
    <row r="463" spans="2:48">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row>
    <row r="464" spans="2:48">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row>
    <row r="465" spans="2:48">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row>
    <row r="466" spans="2:48">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row>
    <row r="467" spans="2:48">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row>
    <row r="468" spans="2:48">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row>
    <row r="469" spans="2:48">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row>
    <row r="470" spans="2:48">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row>
    <row r="471" spans="2:48">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row>
    <row r="472" spans="2:48">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row>
    <row r="473" spans="2:48">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row>
    <row r="474" spans="2:48">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row>
    <row r="475" spans="2:48">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row>
    <row r="476" spans="2:48">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row>
    <row r="477" spans="2:48">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row>
    <row r="478" spans="2:48">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row>
    <row r="479" spans="2:48">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row>
    <row r="480" spans="2:48">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row>
    <row r="481" spans="2:48">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row>
    <row r="482" spans="2:48">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row>
    <row r="483" spans="2:48">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row>
    <row r="484" spans="2:48">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row>
    <row r="485" spans="2:48">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row>
    <row r="486" spans="2:48">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row>
    <row r="487" spans="2:48">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row>
    <row r="488" spans="2:48">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row>
    <row r="489" spans="2:48">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row>
    <row r="490" spans="2:48">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row>
    <row r="491" spans="2:48">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row>
    <row r="492" spans="2:48">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row>
    <row r="493" spans="2:48">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row>
    <row r="494" spans="2:48">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row>
    <row r="495" spans="2:48">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row>
    <row r="496" spans="2:48">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row>
    <row r="497" spans="2:48">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row>
    <row r="498" spans="2:48">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row>
    <row r="499" spans="2:48">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row>
    <row r="500" spans="2:48">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row>
    <row r="501" spans="2:48">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row>
    <row r="502" spans="2:48">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row>
    <row r="503" spans="2:48">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row>
    <row r="504" spans="2:48">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row>
    <row r="505" spans="2:48">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row>
    <row r="506" spans="2:48">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row>
    <row r="507" spans="2:48">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row>
    <row r="508" spans="2:48">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row>
    <row r="509" spans="2:48">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row>
    <row r="510" spans="2:48">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row>
    <row r="511" spans="2:48">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row>
    <row r="512" spans="2:48">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row>
    <row r="513" spans="2:48">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row>
    <row r="514" spans="2:48">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row>
    <row r="515" spans="2:48">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row>
    <row r="516" spans="2:48">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row>
    <row r="517" spans="2:48">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row>
    <row r="518" spans="2:48">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row>
    <row r="519" spans="2:48">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row>
    <row r="520" spans="2:48">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row>
    <row r="521" spans="2:48">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row>
    <row r="522" spans="2:48">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row>
    <row r="523" spans="2:48">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row>
    <row r="524" spans="2:48">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row>
    <row r="525" spans="2:48">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row>
    <row r="526" spans="2:48">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row>
    <row r="527" spans="2:48">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row>
    <row r="528" spans="2:48">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row>
    <row r="529" spans="2:48">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row>
    <row r="530" spans="2:48">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row>
    <row r="531" spans="2:48">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row>
    <row r="532" spans="2:48">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row>
    <row r="533" spans="2:48">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row>
    <row r="534" spans="2:48">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row>
    <row r="535" spans="2:48">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row>
    <row r="536" spans="2:48">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row>
    <row r="537" spans="2:48">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row>
    <row r="538" spans="2:48">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row>
    <row r="539" spans="2:48">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row>
    <row r="540" spans="2:48">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row>
    <row r="541" spans="2:48">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row>
    <row r="542" spans="2:48">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row>
    <row r="543" spans="2:48">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row>
    <row r="544" spans="2:48">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row>
    <row r="545" spans="2:48">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row>
    <row r="546" spans="2:48">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row>
    <row r="547" spans="2:48">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row>
    <row r="548" spans="2:48">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row>
    <row r="549" spans="2:48">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row>
    <row r="550" spans="2:48">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row>
    <row r="551" spans="2:48">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row>
    <row r="552" spans="2:48">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row>
    <row r="553" spans="2:48">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row>
    <row r="554" spans="2:48">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row>
    <row r="555" spans="2:48">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row>
    <row r="556" spans="2:48">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row>
    <row r="557" spans="2:48">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row>
    <row r="558" spans="2:48">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row>
    <row r="559" spans="2:48">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row>
    <row r="560" spans="2:48">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row>
    <row r="561" spans="2:48">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row>
    <row r="562" spans="2:48">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row>
    <row r="563" spans="2:48">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row>
    <row r="564" spans="2:48">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row>
    <row r="565" spans="2:48">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row>
    <row r="566" spans="2:48">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row>
    <row r="567" spans="2:48">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row>
    <row r="568" spans="2:48">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row>
    <row r="569" spans="2:48">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row>
    <row r="570" spans="2:48">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row>
    <row r="571" spans="2:48">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row>
    <row r="572" spans="2:48">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row>
    <row r="573" spans="2:48">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row>
    <row r="574" spans="2:48">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row>
    <row r="575" spans="2:48">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row>
    <row r="576" spans="2:48">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row>
    <row r="577" spans="2:48">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row>
    <row r="578" spans="2:48">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row>
    <row r="579" spans="2:48">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row>
    <row r="580" spans="2:48">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row>
    <row r="581" spans="2:48">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row>
    <row r="582" spans="2:48">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row>
    <row r="583" spans="2:48">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row>
    <row r="584" spans="2:48">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row>
    <row r="585" spans="2:48">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row>
    <row r="586" spans="2:48">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row>
    <row r="587" spans="2:48">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row>
    <row r="588" spans="2:48">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row>
    <row r="589" spans="2:48">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row>
    <row r="590" spans="2:48">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row>
    <row r="591" spans="2:48">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row>
    <row r="592" spans="2:48">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row>
    <row r="593" spans="2:48">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row>
    <row r="594" spans="2:48">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row>
    <row r="595" spans="2:48">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row>
    <row r="596" spans="2:48">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row>
    <row r="597" spans="2:48">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row>
    <row r="598" spans="2:48">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row>
    <row r="599" spans="2:48">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row>
    <row r="600" spans="2:48">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row>
    <row r="601" spans="2:48">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row>
    <row r="602" spans="2:48">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row>
    <row r="603" spans="2:48">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row>
    <row r="604" spans="2:48">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row>
    <row r="605" spans="2:48">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row>
    <row r="606" spans="2:48">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row>
    <row r="607" spans="2:48">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row>
    <row r="608" spans="2:48">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row>
    <row r="609" spans="2:48">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row>
    <row r="610" spans="2:48">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row>
    <row r="611" spans="2:48">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row>
    <row r="612" spans="2:48">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row>
    <row r="613" spans="2:48">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row>
    <row r="614" spans="2:48">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row>
    <row r="615" spans="2:48">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row>
    <row r="616" spans="2:48">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row>
    <row r="617" spans="2:48">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row>
    <row r="618" spans="2:48">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row>
    <row r="619" spans="2:48">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row>
    <row r="620" spans="2:48">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row>
    <row r="621" spans="2:48">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row>
    <row r="622" spans="2:48">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row>
    <row r="623" spans="2:48">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row>
    <row r="624" spans="2:48">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row>
    <row r="625" spans="2:48">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row>
    <row r="626" spans="2:48">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row>
    <row r="627" spans="2:48">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row>
    <row r="628" spans="2:48">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row>
    <row r="629" spans="2:48">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row>
    <row r="630" spans="2:48">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row>
    <row r="631" spans="2:48">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row>
    <row r="632" spans="2:48">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row>
    <row r="633" spans="2:48">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row>
    <row r="634" spans="2:48">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row>
    <row r="635" spans="2:48">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row>
    <row r="636" spans="2:48">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row>
    <row r="637" spans="2:48">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row>
    <row r="638" spans="2:48">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row>
    <row r="639" spans="2:48">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row>
    <row r="640" spans="2:48">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row>
    <row r="641" spans="2:48">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row>
    <row r="642" spans="2:48">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row>
    <row r="643" spans="2:48">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row>
    <row r="644" spans="2:48">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row>
    <row r="645" spans="2:48">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row>
    <row r="646" spans="2:48">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row>
    <row r="647" spans="2:48">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row>
    <row r="648" spans="2:48">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row>
    <row r="649" spans="2:48">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row>
    <row r="650" spans="2:48">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row>
    <row r="651" spans="2:48">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row>
    <row r="652" spans="2:48">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row>
    <row r="653" spans="2:48">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row>
    <row r="654" spans="2:48">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row>
    <row r="655" spans="2:48">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row>
    <row r="656" spans="2:48">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row>
    <row r="657" spans="2:48">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row>
    <row r="658" spans="2:48">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row>
    <row r="659" spans="2:48">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row>
    <row r="660" spans="2:48">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row>
    <row r="661" spans="2:48">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row>
    <row r="662" spans="2:48">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row>
    <row r="663" spans="2:48">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row>
    <row r="664" spans="2:48">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row>
    <row r="665" spans="2:48">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row>
    <row r="666" spans="2:48">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row>
    <row r="667" spans="2:48">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row>
    <row r="668" spans="2:48">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row>
    <row r="669" spans="2:48">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row>
    <row r="670" spans="2:48">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row>
    <row r="671" spans="2:48">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row>
    <row r="672" spans="2:48">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row>
    <row r="673" spans="2:48">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row>
    <row r="674" spans="2:48">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row>
    <row r="675" spans="2:48">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row>
    <row r="676" spans="2:48">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row>
    <row r="677" spans="2:48">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row>
    <row r="678" spans="2:48">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row>
    <row r="679" spans="2:48">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row>
    <row r="680" spans="2:48">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row>
    <row r="681" spans="2:48">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row>
    <row r="682" spans="2:48">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row>
    <row r="683" spans="2:48">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row>
    <row r="684" spans="2:48">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row>
    <row r="685" spans="2:48">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row>
    <row r="686" spans="2:48">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row>
    <row r="687" spans="2:48">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row>
    <row r="688" spans="2:48">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row>
    <row r="689" spans="2:48">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row>
    <row r="690" spans="2:48">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row>
    <row r="691" spans="2:48">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row>
    <row r="692" spans="2:48">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row>
    <row r="693" spans="2:48">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row>
    <row r="694" spans="2:48">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row>
    <row r="695" spans="2:48">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row>
    <row r="696" spans="2:48">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row>
    <row r="697" spans="2:48">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row>
    <row r="698" spans="2:48">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row>
    <row r="699" spans="2:48">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row>
    <row r="700" spans="2:48">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row>
    <row r="701" spans="2:48">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row>
    <row r="702" spans="2:48">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row>
    <row r="703" spans="2:48">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row>
    <row r="704" spans="2:48">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row>
    <row r="705" spans="2:48">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row>
    <row r="706" spans="2:48">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row>
    <row r="707" spans="2:48">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row>
    <row r="708" spans="2:48">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row>
    <row r="709" spans="2:48">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row>
    <row r="710" spans="2:48">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row>
    <row r="711" spans="2:48">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row>
    <row r="712" spans="2:48">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row>
    <row r="713" spans="2:48">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row>
    <row r="714" spans="2:48">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row>
    <row r="715" spans="2:48">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row>
    <row r="716" spans="2:48">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row>
    <row r="717" spans="2:48">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row>
    <row r="718" spans="2:48">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row>
    <row r="719" spans="2:48">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row>
    <row r="720" spans="2:48" ht="12.75" customHeight="1">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row>
    <row r="721" spans="2:48">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row>
    <row r="722" spans="2:48">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row>
    <row r="723" spans="2:48">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row>
    <row r="724" spans="2:48" ht="12.75" customHeight="1">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row>
    <row r="725" spans="2:48">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row>
    <row r="726" spans="2:48">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row>
    <row r="727" spans="2:48">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row>
    <row r="728" spans="2:48">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row>
    <row r="729" spans="2:48">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row>
    <row r="730" spans="2:48">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row>
    <row r="731" spans="2:48">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row>
    <row r="732" spans="2:48">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row>
    <row r="733" spans="2:48">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row>
    <row r="734" spans="2:48">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row>
    <row r="735" spans="2:48">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row>
    <row r="736" spans="2:48">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row>
    <row r="737" spans="2:48">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row>
    <row r="738" spans="2:48">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row>
    <row r="739" spans="2:48">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row>
    <row r="740" spans="2:48">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row>
    <row r="741" spans="2:48">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row>
    <row r="742" spans="2:48">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row>
    <row r="743" spans="2:48">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row>
    <row r="744" spans="2:48">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row>
    <row r="745" spans="2:48">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row>
    <row r="746" spans="2:48" ht="12.75" customHeight="1">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row>
    <row r="747" spans="2:48">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row>
    <row r="748" spans="2:48">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row>
    <row r="749" spans="2:48">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row>
    <row r="750" spans="2:48">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row>
    <row r="751" spans="2:48">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row>
    <row r="752" spans="2:48">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row>
    <row r="753" spans="2:48">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row>
  </sheetData>
  <mergeCells count="61">
    <mergeCell ref="AG4:AG5"/>
    <mergeCell ref="AH4:AH5"/>
    <mergeCell ref="AQ4:AQ5"/>
    <mergeCell ref="AR4:AR5"/>
    <mergeCell ref="AC4:AC5"/>
    <mergeCell ref="AE4:AE5"/>
    <mergeCell ref="AO4:AO5"/>
    <mergeCell ref="B4:B5"/>
    <mergeCell ref="C4:C5"/>
    <mergeCell ref="AV4:AV5"/>
    <mergeCell ref="AJ4:AJ5"/>
    <mergeCell ref="AL4:AL5"/>
    <mergeCell ref="AN4:AN5"/>
    <mergeCell ref="AP4:AP5"/>
    <mergeCell ref="AT4:AT5"/>
    <mergeCell ref="X4:X5"/>
    <mergeCell ref="Z4:Z5"/>
    <mergeCell ref="AB4:AB5"/>
    <mergeCell ref="AD4:AD5"/>
    <mergeCell ref="E4:E5"/>
    <mergeCell ref="AI4:AI5"/>
    <mergeCell ref="AK4:AK5"/>
    <mergeCell ref="AM4:AM5"/>
    <mergeCell ref="B347:AF349"/>
    <mergeCell ref="C351:M351"/>
    <mergeCell ref="B369:Y374"/>
    <mergeCell ref="D4:D5"/>
    <mergeCell ref="F4:F5"/>
    <mergeCell ref="H4:H5"/>
    <mergeCell ref="L4:L5"/>
    <mergeCell ref="N4:N5"/>
    <mergeCell ref="AF4:AF5"/>
    <mergeCell ref="P4:P5"/>
    <mergeCell ref="R4:R5"/>
    <mergeCell ref="T4:T5"/>
    <mergeCell ref="V4:V5"/>
    <mergeCell ref="W4:W5"/>
    <mergeCell ref="Y4:Y5"/>
    <mergeCell ref="AA4:AA5"/>
    <mergeCell ref="AS4:AS5"/>
    <mergeCell ref="BE4:BE5"/>
    <mergeCell ref="BF4:BF5"/>
    <mergeCell ref="BG4:BG5"/>
    <mergeCell ref="AU4:AU5"/>
    <mergeCell ref="AW4:AW5"/>
    <mergeCell ref="AY4:AY5"/>
    <mergeCell ref="BA4:BA5"/>
    <mergeCell ref="BC4:BC5"/>
    <mergeCell ref="BD4:BD5"/>
    <mergeCell ref="BB4:BB5"/>
    <mergeCell ref="AZ4:AZ5"/>
    <mergeCell ref="AX4:AX5"/>
    <mergeCell ref="S4:S5"/>
    <mergeCell ref="U4:U5"/>
    <mergeCell ref="G4:G5"/>
    <mergeCell ref="I4:I5"/>
    <mergeCell ref="M4:M5"/>
    <mergeCell ref="O4:O5"/>
    <mergeCell ref="Q4:Q5"/>
    <mergeCell ref="J4:J5"/>
    <mergeCell ref="K4:K5"/>
  </mergeCells>
  <phoneticPr fontId="2" type="noConversion"/>
  <printOptions gridLines="1" gridLinesSet="0"/>
  <pageMargins left="0.75" right="0.75" top="1" bottom="1" header="0.5" footer="0.5"/>
  <pageSetup paperSize="9" fitToWidth="0" fitToHeight="0" orientation="portrait" r:id="rId1"/>
  <headerFooter alignWithMargins="0"/>
  <ignoredErrors>
    <ignoredError sqref="AS26:BD26 E26:I26 L26:AF26 AI26:AP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A1:CD324"/>
  <sheetViews>
    <sheetView zoomScaleNormal="100" workbookViewId="0">
      <pane xSplit="3" ySplit="7" topLeftCell="D117" activePane="bottomRight" state="frozen"/>
      <selection pane="topRight" activeCell="D1" sqref="D1"/>
      <selection pane="bottomLeft" activeCell="A8" sqref="A8"/>
      <selection pane="bottomRight" activeCell="K60" sqref="K60"/>
    </sheetView>
  </sheetViews>
  <sheetFormatPr defaultRowHeight="12.5"/>
  <cols>
    <col min="1" max="1" width="1.54296875" style="14" customWidth="1"/>
    <col min="2" max="2" width="29.453125" customWidth="1"/>
    <col min="3" max="3" width="5.54296875" customWidth="1"/>
    <col min="4" max="4" width="10.1796875" customWidth="1"/>
    <col min="5" max="11" width="10.453125" customWidth="1"/>
    <col min="12" max="82" width="8.81640625" style="14"/>
  </cols>
  <sheetData>
    <row r="1" spans="1:82" ht="18">
      <c r="B1" s="33" t="s">
        <v>152</v>
      </c>
      <c r="C1" s="126"/>
      <c r="D1" s="127"/>
      <c r="E1" s="127"/>
      <c r="F1" s="127"/>
      <c r="G1" s="127"/>
      <c r="H1" s="127"/>
      <c r="I1" s="127"/>
      <c r="J1" s="127"/>
      <c r="K1" s="128"/>
    </row>
    <row r="2" spans="1:82">
      <c r="B2" s="14"/>
      <c r="C2" s="129"/>
      <c r="D2" s="112"/>
      <c r="E2" s="112"/>
      <c r="F2" s="112"/>
      <c r="G2" s="112"/>
      <c r="H2" s="112"/>
      <c r="I2" s="112"/>
      <c r="J2" s="112"/>
      <c r="K2" s="14"/>
    </row>
    <row r="3" spans="1:82" ht="18">
      <c r="B3" s="35" t="s">
        <v>122</v>
      </c>
      <c r="C3" s="129"/>
      <c r="D3" s="112"/>
      <c r="E3" s="112"/>
      <c r="F3" s="112"/>
      <c r="G3" s="112"/>
      <c r="H3" s="112"/>
      <c r="I3" s="112"/>
      <c r="J3" s="112"/>
      <c r="K3" s="14"/>
    </row>
    <row r="4" spans="1:82" ht="21.75" customHeight="1">
      <c r="B4" s="35" t="s">
        <v>156</v>
      </c>
      <c r="C4" s="129"/>
      <c r="D4" s="112"/>
      <c r="E4" s="112"/>
      <c r="F4" s="112"/>
      <c r="G4" s="112"/>
      <c r="H4" s="112"/>
      <c r="I4" s="112"/>
      <c r="J4" s="112"/>
      <c r="K4" s="14"/>
    </row>
    <row r="5" spans="1:82" ht="5.25" customHeight="1">
      <c r="B5" s="14"/>
      <c r="C5" s="14"/>
      <c r="D5" s="14"/>
      <c r="E5" s="14"/>
      <c r="F5" s="14"/>
      <c r="G5" s="14"/>
      <c r="H5" s="14"/>
      <c r="I5" s="14"/>
      <c r="J5" s="14"/>
      <c r="K5" s="112"/>
    </row>
    <row r="6" spans="1:82">
      <c r="B6" s="153" t="s">
        <v>105</v>
      </c>
      <c r="C6" s="159" t="s">
        <v>92</v>
      </c>
      <c r="D6" s="155" t="s">
        <v>123</v>
      </c>
      <c r="E6" s="155" t="s">
        <v>124</v>
      </c>
      <c r="F6" s="155" t="s">
        <v>125</v>
      </c>
      <c r="G6" s="155" t="s">
        <v>126</v>
      </c>
      <c r="H6" s="155" t="s">
        <v>127</v>
      </c>
      <c r="I6" s="155" t="s">
        <v>128</v>
      </c>
      <c r="J6" s="155" t="s">
        <v>129</v>
      </c>
      <c r="K6" s="155" t="s">
        <v>130</v>
      </c>
    </row>
    <row r="7" spans="1:82" ht="107.25" customHeight="1" thickBot="1">
      <c r="B7" s="154"/>
      <c r="C7" s="160"/>
      <c r="D7" s="156"/>
      <c r="E7" s="156"/>
      <c r="F7" s="156"/>
      <c r="G7" s="156"/>
      <c r="H7" s="156"/>
      <c r="I7" s="156"/>
      <c r="J7" s="156"/>
      <c r="K7" s="156"/>
    </row>
    <row r="8" spans="1:82" ht="13">
      <c r="B8" s="36" t="s">
        <v>120</v>
      </c>
      <c r="C8" s="16"/>
      <c r="D8" s="112"/>
      <c r="E8" s="112"/>
      <c r="F8" s="112"/>
      <c r="G8" s="112"/>
      <c r="H8" s="112"/>
      <c r="I8" s="112"/>
      <c r="J8" s="112"/>
      <c r="K8" s="112"/>
    </row>
    <row r="9" spans="1:82">
      <c r="B9" s="18" t="s">
        <v>18</v>
      </c>
      <c r="C9" s="19">
        <v>2019</v>
      </c>
      <c r="D9" s="20" t="s">
        <v>14</v>
      </c>
      <c r="E9" s="20" t="s">
        <v>14</v>
      </c>
      <c r="F9" s="20" t="s">
        <v>14</v>
      </c>
      <c r="G9" s="20" t="s">
        <v>14</v>
      </c>
      <c r="H9" s="20" t="s">
        <v>14</v>
      </c>
      <c r="I9" s="20" t="s">
        <v>14</v>
      </c>
      <c r="J9" s="20" t="s">
        <v>14</v>
      </c>
      <c r="K9" s="20">
        <v>880</v>
      </c>
    </row>
    <row r="10" spans="1:82">
      <c r="B10" s="18"/>
      <c r="C10" s="19">
        <v>2020</v>
      </c>
      <c r="D10" s="20" t="s">
        <v>14</v>
      </c>
      <c r="E10" s="20" t="s">
        <v>14</v>
      </c>
      <c r="F10" s="20" t="s">
        <v>14</v>
      </c>
      <c r="G10" s="20" t="s">
        <v>14</v>
      </c>
      <c r="H10" s="20" t="s">
        <v>14</v>
      </c>
      <c r="I10" s="20" t="s">
        <v>14</v>
      </c>
      <c r="J10" s="20" t="s">
        <v>14</v>
      </c>
      <c r="K10" s="20">
        <v>800</v>
      </c>
    </row>
    <row r="11" spans="1:82">
      <c r="B11" s="18"/>
      <c r="C11" s="19">
        <v>2021</v>
      </c>
      <c r="D11" s="20">
        <v>1</v>
      </c>
      <c r="E11" s="20" t="s">
        <v>14</v>
      </c>
      <c r="F11" s="20" t="s">
        <v>14</v>
      </c>
      <c r="G11" s="20" t="s">
        <v>14</v>
      </c>
      <c r="H11" s="20" t="s">
        <v>14</v>
      </c>
      <c r="I11" s="20" t="s">
        <v>14</v>
      </c>
      <c r="J11" s="20" t="s">
        <v>14</v>
      </c>
      <c r="K11" s="20" t="s">
        <v>14</v>
      </c>
    </row>
    <row r="12" spans="1:82">
      <c r="B12" s="18" t="s">
        <v>19</v>
      </c>
      <c r="C12" s="19">
        <v>2018</v>
      </c>
      <c r="D12" s="20">
        <v>203</v>
      </c>
      <c r="E12" s="20" t="s">
        <v>14</v>
      </c>
      <c r="F12" s="20" t="s">
        <v>14</v>
      </c>
      <c r="G12" s="20">
        <v>30</v>
      </c>
      <c r="H12" s="20" t="s">
        <v>14</v>
      </c>
      <c r="I12" s="20" t="s">
        <v>14</v>
      </c>
      <c r="J12" s="20">
        <v>120</v>
      </c>
      <c r="K12" s="20">
        <v>319</v>
      </c>
    </row>
    <row r="13" spans="1:82">
      <c r="B13" s="18"/>
      <c r="C13" s="19">
        <v>2019</v>
      </c>
      <c r="D13" s="20">
        <v>425</v>
      </c>
      <c r="E13" s="20" t="s">
        <v>14</v>
      </c>
      <c r="F13" s="20" t="s">
        <v>14</v>
      </c>
      <c r="G13" s="20" t="s">
        <v>14</v>
      </c>
      <c r="H13" s="20" t="s">
        <v>14</v>
      </c>
      <c r="I13" s="20" t="s">
        <v>14</v>
      </c>
      <c r="J13" s="20">
        <v>50</v>
      </c>
      <c r="K13" s="20">
        <v>325</v>
      </c>
    </row>
    <row r="14" spans="1:82" s="2" customFormat="1">
      <c r="A14" s="14"/>
      <c r="B14" s="18"/>
      <c r="C14" s="93">
        <v>2022</v>
      </c>
      <c r="D14" s="130">
        <v>36</v>
      </c>
      <c r="E14" s="94" t="s">
        <v>14</v>
      </c>
      <c r="F14" s="94" t="s">
        <v>14</v>
      </c>
      <c r="G14" s="94" t="s">
        <v>14</v>
      </c>
      <c r="H14" s="94" t="s">
        <v>14</v>
      </c>
      <c r="I14" s="94" t="s">
        <v>14</v>
      </c>
      <c r="J14" s="94" t="s">
        <v>14</v>
      </c>
      <c r="K14" s="130">
        <v>45</v>
      </c>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row>
    <row r="15" spans="1:82" s="2" customFormat="1">
      <c r="A15" s="14"/>
      <c r="B15" s="131" t="s">
        <v>20</v>
      </c>
      <c r="C15" s="93">
        <v>2022</v>
      </c>
      <c r="D15" s="132">
        <v>10000</v>
      </c>
      <c r="E15" s="94" t="s">
        <v>14</v>
      </c>
      <c r="F15" s="94" t="s">
        <v>14</v>
      </c>
      <c r="G15" s="94" t="s">
        <v>14</v>
      </c>
      <c r="H15" s="94" t="s">
        <v>14</v>
      </c>
      <c r="I15" s="94" t="s">
        <v>14</v>
      </c>
      <c r="J15" s="94" t="s">
        <v>14</v>
      </c>
      <c r="K15" s="94" t="s">
        <v>14</v>
      </c>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row>
    <row r="16" spans="1:82" s="2" customFormat="1">
      <c r="A16" s="14"/>
      <c r="B16" s="18" t="s">
        <v>21</v>
      </c>
      <c r="C16" s="133">
        <v>2022</v>
      </c>
      <c r="D16" s="130">
        <v>40</v>
      </c>
      <c r="E16" s="94" t="s">
        <v>14</v>
      </c>
      <c r="F16" s="94" t="s">
        <v>14</v>
      </c>
      <c r="G16" s="94" t="s">
        <v>14</v>
      </c>
      <c r="H16" s="94" t="s">
        <v>14</v>
      </c>
      <c r="I16" s="94" t="s">
        <v>14</v>
      </c>
      <c r="J16" s="94" t="s">
        <v>14</v>
      </c>
      <c r="K16" s="94" t="s">
        <v>14</v>
      </c>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row>
    <row r="17" spans="1:82">
      <c r="B17" s="134" t="s">
        <v>137</v>
      </c>
      <c r="C17" s="135">
        <v>2018</v>
      </c>
      <c r="D17" s="21">
        <f>SUM(D12)</f>
        <v>203</v>
      </c>
      <c r="E17" s="21">
        <f>SUM(E12)</f>
        <v>0</v>
      </c>
      <c r="F17" s="21">
        <f>SUM(F12)</f>
        <v>0</v>
      </c>
      <c r="G17" s="21" t="s">
        <v>153</v>
      </c>
      <c r="H17" s="21">
        <f>SUM(H12)</f>
        <v>0</v>
      </c>
      <c r="I17" s="21">
        <f>SUM(I12)</f>
        <v>0</v>
      </c>
      <c r="J17" s="21">
        <f>SUM(J12)</f>
        <v>120</v>
      </c>
      <c r="K17" s="21">
        <f>SUM(K12)</f>
        <v>319</v>
      </c>
    </row>
    <row r="18" spans="1:82">
      <c r="B18" s="134" t="s">
        <v>137</v>
      </c>
      <c r="C18" s="135">
        <v>2019</v>
      </c>
      <c r="D18" s="21">
        <f t="shared" ref="D18:K18" si="0">SUM(D9,D13)</f>
        <v>425</v>
      </c>
      <c r="E18" s="21">
        <f t="shared" si="0"/>
        <v>0</v>
      </c>
      <c r="F18" s="21">
        <f t="shared" si="0"/>
        <v>0</v>
      </c>
      <c r="G18" s="21">
        <f t="shared" si="0"/>
        <v>0</v>
      </c>
      <c r="H18" s="21">
        <f t="shared" si="0"/>
        <v>0</v>
      </c>
      <c r="I18" s="21">
        <f t="shared" si="0"/>
        <v>0</v>
      </c>
      <c r="J18" s="21">
        <f t="shared" si="0"/>
        <v>50</v>
      </c>
      <c r="K18" s="21">
        <f t="shared" si="0"/>
        <v>1205</v>
      </c>
    </row>
    <row r="19" spans="1:82">
      <c r="B19" s="134" t="s">
        <v>137</v>
      </c>
      <c r="C19" s="135">
        <v>2020</v>
      </c>
      <c r="D19" s="21">
        <f t="shared" ref="D19:K19" si="1">SUM(D10)</f>
        <v>0</v>
      </c>
      <c r="E19" s="21">
        <f t="shared" si="1"/>
        <v>0</v>
      </c>
      <c r="F19" s="21">
        <f t="shared" si="1"/>
        <v>0</v>
      </c>
      <c r="G19" s="21">
        <f t="shared" si="1"/>
        <v>0</v>
      </c>
      <c r="H19" s="21">
        <f t="shared" si="1"/>
        <v>0</v>
      </c>
      <c r="I19" s="21">
        <f t="shared" si="1"/>
        <v>0</v>
      </c>
      <c r="J19" s="21">
        <f t="shared" si="1"/>
        <v>0</v>
      </c>
      <c r="K19" s="21">
        <f t="shared" si="1"/>
        <v>800</v>
      </c>
    </row>
    <row r="20" spans="1:82">
      <c r="B20" s="134" t="s">
        <v>137</v>
      </c>
      <c r="C20" s="135">
        <v>2021</v>
      </c>
      <c r="D20" s="21">
        <v>1</v>
      </c>
      <c r="E20" s="21">
        <v>2</v>
      </c>
      <c r="F20" s="21">
        <v>3</v>
      </c>
      <c r="G20" s="21">
        <v>4</v>
      </c>
      <c r="H20" s="21">
        <v>5</v>
      </c>
      <c r="I20" s="21">
        <v>6</v>
      </c>
      <c r="J20" s="21">
        <v>7</v>
      </c>
      <c r="K20" s="21">
        <v>8</v>
      </c>
    </row>
    <row r="21" spans="1:82" s="2" customFormat="1" ht="13" thickBot="1">
      <c r="A21" s="14"/>
      <c r="B21" s="134" t="s">
        <v>137</v>
      </c>
      <c r="C21" s="135">
        <v>2022</v>
      </c>
      <c r="D21" s="21">
        <f>SUM(D14,D15,D16)</f>
        <v>10076</v>
      </c>
      <c r="E21" s="21">
        <f t="shared" ref="E21:K21" si="2">SUM(E14,E15,E16)</f>
        <v>0</v>
      </c>
      <c r="F21" s="21">
        <f t="shared" si="2"/>
        <v>0</v>
      </c>
      <c r="G21" s="21">
        <f t="shared" si="2"/>
        <v>0</v>
      </c>
      <c r="H21" s="21">
        <f t="shared" si="2"/>
        <v>0</v>
      </c>
      <c r="I21" s="21">
        <f t="shared" si="2"/>
        <v>0</v>
      </c>
      <c r="J21" s="21">
        <f t="shared" si="2"/>
        <v>0</v>
      </c>
      <c r="K21" s="21">
        <f t="shared" si="2"/>
        <v>45</v>
      </c>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row>
    <row r="22" spans="1:82" ht="23.15" customHeight="1">
      <c r="B22" s="56" t="s">
        <v>118</v>
      </c>
      <c r="C22" s="136"/>
      <c r="D22" s="137"/>
      <c r="E22" s="137"/>
      <c r="F22" s="137"/>
      <c r="G22" s="137"/>
      <c r="H22" s="137"/>
      <c r="I22" s="137"/>
      <c r="J22" s="137"/>
      <c r="K22" s="137"/>
    </row>
    <row r="23" spans="1:82" ht="28.5" customHeight="1">
      <c r="B23" s="61" t="s">
        <v>119</v>
      </c>
      <c r="C23" s="135"/>
      <c r="D23" s="112"/>
      <c r="E23" s="112"/>
      <c r="F23" s="112"/>
      <c r="G23" s="112"/>
      <c r="H23" s="112"/>
      <c r="I23" s="112"/>
      <c r="J23" s="112"/>
      <c r="K23" s="112"/>
    </row>
    <row r="24" spans="1:82">
      <c r="B24" s="18" t="s">
        <v>23</v>
      </c>
      <c r="C24" s="19">
        <v>2019</v>
      </c>
      <c r="D24" s="20">
        <v>359</v>
      </c>
      <c r="E24" s="20" t="s">
        <v>14</v>
      </c>
      <c r="F24" s="20" t="s">
        <v>14</v>
      </c>
      <c r="G24" s="20" t="s">
        <v>14</v>
      </c>
      <c r="H24" s="20" t="s">
        <v>14</v>
      </c>
      <c r="I24" s="20" t="s">
        <v>14</v>
      </c>
      <c r="J24" s="20" t="s">
        <v>14</v>
      </c>
      <c r="K24" s="20" t="s">
        <v>14</v>
      </c>
    </row>
    <row r="25" spans="1:82">
      <c r="B25" s="18"/>
      <c r="C25" s="19">
        <v>2020</v>
      </c>
      <c r="D25" s="20">
        <v>30</v>
      </c>
      <c r="E25" s="20" t="s">
        <v>14</v>
      </c>
      <c r="F25" s="20">
        <v>31</v>
      </c>
      <c r="G25" s="20">
        <v>15</v>
      </c>
      <c r="H25" s="20">
        <v>2</v>
      </c>
      <c r="I25" s="20" t="s">
        <v>14</v>
      </c>
      <c r="J25" s="20">
        <v>13</v>
      </c>
      <c r="K25" s="20" t="s">
        <v>14</v>
      </c>
    </row>
    <row r="26" spans="1:82">
      <c r="B26" s="18" t="s">
        <v>24</v>
      </c>
      <c r="C26" s="19">
        <v>2017</v>
      </c>
      <c r="D26" s="20">
        <v>4</v>
      </c>
      <c r="E26" s="20" t="s">
        <v>14</v>
      </c>
      <c r="F26" s="20" t="s">
        <v>14</v>
      </c>
      <c r="G26" s="20" t="s">
        <v>14</v>
      </c>
      <c r="H26" s="20" t="s">
        <v>14</v>
      </c>
      <c r="I26" s="20" t="s">
        <v>14</v>
      </c>
      <c r="J26" s="20" t="s">
        <v>14</v>
      </c>
      <c r="K26" s="20" t="s">
        <v>14</v>
      </c>
    </row>
    <row r="27" spans="1:82">
      <c r="B27" s="18"/>
      <c r="C27" s="19">
        <v>2019</v>
      </c>
      <c r="D27" s="20">
        <v>67</v>
      </c>
      <c r="E27" s="20" t="s">
        <v>14</v>
      </c>
      <c r="F27" s="20" t="s">
        <v>14</v>
      </c>
      <c r="G27" s="20">
        <v>5</v>
      </c>
      <c r="H27" s="20">
        <v>7429</v>
      </c>
      <c r="I27" s="20" t="s">
        <v>14</v>
      </c>
      <c r="J27" s="20">
        <v>2271</v>
      </c>
      <c r="K27" s="20" t="s">
        <v>14</v>
      </c>
    </row>
    <row r="28" spans="1:82">
      <c r="B28" s="18"/>
      <c r="C28" s="19">
        <v>2020</v>
      </c>
      <c r="D28" s="20">
        <v>140</v>
      </c>
      <c r="E28" s="20" t="s">
        <v>14</v>
      </c>
      <c r="F28" s="20" t="s">
        <v>14</v>
      </c>
      <c r="G28" s="20">
        <v>364</v>
      </c>
      <c r="H28" s="20">
        <v>3498</v>
      </c>
      <c r="I28" s="20" t="s">
        <v>14</v>
      </c>
      <c r="J28" s="20">
        <v>132</v>
      </c>
      <c r="K28" s="20" t="s">
        <v>14</v>
      </c>
    </row>
    <row r="29" spans="1:82">
      <c r="B29" s="18"/>
      <c r="C29" s="19">
        <v>2021</v>
      </c>
      <c r="D29" s="20" t="s">
        <v>14</v>
      </c>
      <c r="E29" s="20" t="s">
        <v>14</v>
      </c>
      <c r="F29" s="20" t="s">
        <v>14</v>
      </c>
      <c r="G29" s="20">
        <v>5</v>
      </c>
      <c r="H29" s="20">
        <v>7429</v>
      </c>
      <c r="I29" s="20" t="s">
        <v>14</v>
      </c>
      <c r="J29" s="20" t="s">
        <v>14</v>
      </c>
      <c r="K29" s="20" t="s">
        <v>14</v>
      </c>
    </row>
    <row r="30" spans="1:82">
      <c r="B30" s="18" t="s">
        <v>25</v>
      </c>
      <c r="C30" s="19">
        <v>2020</v>
      </c>
      <c r="D30" s="20">
        <v>38</v>
      </c>
      <c r="E30" s="20" t="s">
        <v>14</v>
      </c>
      <c r="F30" s="20" t="s">
        <v>14</v>
      </c>
      <c r="G30" s="20" t="s">
        <v>14</v>
      </c>
      <c r="H30" s="20">
        <v>4286</v>
      </c>
      <c r="I30" s="20" t="s">
        <v>14</v>
      </c>
      <c r="J30" s="20" t="s">
        <v>14</v>
      </c>
      <c r="K30" s="20">
        <v>57</v>
      </c>
    </row>
    <row r="31" spans="1:82">
      <c r="B31" s="18"/>
      <c r="C31" s="19">
        <v>2021</v>
      </c>
      <c r="D31" s="20" t="s">
        <v>14</v>
      </c>
      <c r="E31" s="20" t="s">
        <v>14</v>
      </c>
      <c r="F31" s="20" t="s">
        <v>14</v>
      </c>
      <c r="G31" s="20" t="s">
        <v>14</v>
      </c>
      <c r="H31" s="20">
        <v>858</v>
      </c>
      <c r="I31" s="20" t="s">
        <v>14</v>
      </c>
      <c r="J31" s="20" t="s">
        <v>14</v>
      </c>
      <c r="K31" s="20" t="s">
        <v>14</v>
      </c>
    </row>
    <row r="32" spans="1:82">
      <c r="B32" s="134" t="s">
        <v>137</v>
      </c>
      <c r="C32" s="135">
        <v>2017</v>
      </c>
      <c r="D32" s="21">
        <f t="shared" ref="D32:K32" si="3">SUM(D26)</f>
        <v>4</v>
      </c>
      <c r="E32" s="21">
        <f t="shared" si="3"/>
        <v>0</v>
      </c>
      <c r="F32" s="21">
        <f t="shared" si="3"/>
        <v>0</v>
      </c>
      <c r="G32" s="21">
        <f t="shared" si="3"/>
        <v>0</v>
      </c>
      <c r="H32" s="21">
        <f t="shared" si="3"/>
        <v>0</v>
      </c>
      <c r="I32" s="21">
        <f t="shared" si="3"/>
        <v>0</v>
      </c>
      <c r="J32" s="21">
        <f t="shared" si="3"/>
        <v>0</v>
      </c>
      <c r="K32" s="21">
        <f t="shared" si="3"/>
        <v>0</v>
      </c>
    </row>
    <row r="33" spans="1:82">
      <c r="B33" s="134" t="s">
        <v>137</v>
      </c>
      <c r="C33" s="135">
        <v>2018</v>
      </c>
      <c r="D33" s="21">
        <v>0</v>
      </c>
      <c r="E33" s="21">
        <v>1</v>
      </c>
      <c r="F33" s="21">
        <v>2</v>
      </c>
      <c r="G33" s="21">
        <v>3</v>
      </c>
      <c r="H33" s="21">
        <v>4</v>
      </c>
      <c r="I33" s="21">
        <v>5</v>
      </c>
      <c r="J33" s="21">
        <v>6</v>
      </c>
      <c r="K33" s="21">
        <v>7</v>
      </c>
    </row>
    <row r="34" spans="1:82">
      <c r="B34" s="134" t="s">
        <v>137</v>
      </c>
      <c r="C34" s="135">
        <v>2019</v>
      </c>
      <c r="D34" s="21">
        <f t="shared" ref="D34:K34" si="4">SUM(D24,D27)</f>
        <v>426</v>
      </c>
      <c r="E34" s="21">
        <f t="shared" si="4"/>
        <v>0</v>
      </c>
      <c r="F34" s="21">
        <f t="shared" si="4"/>
        <v>0</v>
      </c>
      <c r="G34" s="21">
        <f t="shared" si="4"/>
        <v>5</v>
      </c>
      <c r="H34" s="21">
        <f t="shared" si="4"/>
        <v>7429</v>
      </c>
      <c r="I34" s="21">
        <f t="shared" si="4"/>
        <v>0</v>
      </c>
      <c r="J34" s="21">
        <f t="shared" si="4"/>
        <v>2271</v>
      </c>
      <c r="K34" s="21">
        <f t="shared" si="4"/>
        <v>0</v>
      </c>
    </row>
    <row r="35" spans="1:82">
      <c r="B35" s="134" t="s">
        <v>137</v>
      </c>
      <c r="C35" s="135">
        <v>2020</v>
      </c>
      <c r="D35" s="21">
        <f t="shared" ref="D35:K35" si="5">SUM(D25,D28,D30)</f>
        <v>208</v>
      </c>
      <c r="E35" s="21">
        <f t="shared" si="5"/>
        <v>0</v>
      </c>
      <c r="F35" s="21">
        <f t="shared" si="5"/>
        <v>31</v>
      </c>
      <c r="G35" s="21">
        <f t="shared" si="5"/>
        <v>379</v>
      </c>
      <c r="H35" s="21">
        <f t="shared" si="5"/>
        <v>7786</v>
      </c>
      <c r="I35" s="21">
        <f t="shared" si="5"/>
        <v>0</v>
      </c>
      <c r="J35" s="21">
        <f t="shared" si="5"/>
        <v>145</v>
      </c>
      <c r="K35" s="21">
        <f t="shared" si="5"/>
        <v>57</v>
      </c>
    </row>
    <row r="36" spans="1:82">
      <c r="B36" s="134" t="s">
        <v>137</v>
      </c>
      <c r="C36" s="135">
        <v>2021</v>
      </c>
      <c r="D36" s="21">
        <f t="shared" ref="D36:K36" si="6">SUM(D29,D31)</f>
        <v>0</v>
      </c>
      <c r="E36" s="21">
        <f t="shared" si="6"/>
        <v>0</v>
      </c>
      <c r="F36" s="21">
        <f t="shared" si="6"/>
        <v>0</v>
      </c>
      <c r="G36" s="21">
        <f t="shared" si="6"/>
        <v>5</v>
      </c>
      <c r="H36" s="21">
        <f t="shared" si="6"/>
        <v>8287</v>
      </c>
      <c r="I36" s="21">
        <f t="shared" si="6"/>
        <v>0</v>
      </c>
      <c r="J36" s="21">
        <f t="shared" si="6"/>
        <v>0</v>
      </c>
      <c r="K36" s="21">
        <f t="shared" si="6"/>
        <v>0</v>
      </c>
    </row>
    <row r="37" spans="1:82" s="2" customFormat="1" ht="13" thickBot="1">
      <c r="A37" s="14"/>
      <c r="B37" s="134" t="s">
        <v>137</v>
      </c>
      <c r="C37" s="135">
        <v>2022</v>
      </c>
      <c r="D37" s="21">
        <v>0</v>
      </c>
      <c r="E37" s="21">
        <v>0</v>
      </c>
      <c r="F37" s="21">
        <v>0</v>
      </c>
      <c r="G37" s="21">
        <v>0</v>
      </c>
      <c r="H37" s="21">
        <v>0</v>
      </c>
      <c r="I37" s="21">
        <v>0</v>
      </c>
      <c r="J37" s="21">
        <v>0</v>
      </c>
      <c r="K37" s="21">
        <v>0</v>
      </c>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row>
    <row r="38" spans="1:82" ht="23.15" customHeight="1">
      <c r="B38" s="62" t="s">
        <v>117</v>
      </c>
      <c r="C38" s="136"/>
      <c r="D38" s="138"/>
      <c r="E38" s="138"/>
      <c r="F38" s="138"/>
      <c r="G38" s="138"/>
      <c r="H38" s="138"/>
      <c r="I38" s="138"/>
      <c r="J38" s="138"/>
      <c r="K38" s="138"/>
    </row>
    <row r="39" spans="1:82">
      <c r="B39" s="18" t="s">
        <v>26</v>
      </c>
      <c r="C39" s="19">
        <v>2018</v>
      </c>
      <c r="D39" s="20" t="s">
        <v>15</v>
      </c>
      <c r="E39" s="20" t="s">
        <v>14</v>
      </c>
      <c r="F39" s="20" t="s">
        <v>14</v>
      </c>
      <c r="G39" s="20" t="s">
        <v>14</v>
      </c>
      <c r="H39" s="20" t="s">
        <v>14</v>
      </c>
      <c r="I39" s="20" t="s">
        <v>14</v>
      </c>
      <c r="J39" s="20" t="s">
        <v>14</v>
      </c>
      <c r="K39" s="20" t="s">
        <v>14</v>
      </c>
    </row>
    <row r="40" spans="1:82">
      <c r="B40" s="18"/>
      <c r="C40" s="19">
        <v>2019</v>
      </c>
      <c r="D40" s="20" t="s">
        <v>15</v>
      </c>
      <c r="E40" s="20" t="s">
        <v>14</v>
      </c>
      <c r="F40" s="20" t="s">
        <v>14</v>
      </c>
      <c r="G40" s="20" t="s">
        <v>14</v>
      </c>
      <c r="H40" s="20" t="s">
        <v>14</v>
      </c>
      <c r="I40" s="20" t="s">
        <v>14</v>
      </c>
      <c r="J40" s="20" t="s">
        <v>14</v>
      </c>
      <c r="K40" s="20" t="s">
        <v>14</v>
      </c>
    </row>
    <row r="41" spans="1:82">
      <c r="B41" s="18"/>
      <c r="C41" s="19">
        <v>2020</v>
      </c>
      <c r="D41" s="20" t="s">
        <v>14</v>
      </c>
      <c r="E41" s="20" t="s">
        <v>14</v>
      </c>
      <c r="F41" s="20" t="s">
        <v>15</v>
      </c>
      <c r="G41" s="20">
        <v>16</v>
      </c>
      <c r="H41" s="20" t="s">
        <v>14</v>
      </c>
      <c r="I41" s="20" t="s">
        <v>14</v>
      </c>
      <c r="J41" s="20" t="s">
        <v>14</v>
      </c>
      <c r="K41" s="20" t="s">
        <v>14</v>
      </c>
    </row>
    <row r="42" spans="1:82" s="2" customFormat="1">
      <c r="A42" s="14"/>
      <c r="B42" s="18"/>
      <c r="C42" s="133">
        <v>2022</v>
      </c>
      <c r="D42" s="20" t="s">
        <v>14</v>
      </c>
      <c r="E42" s="20" t="s">
        <v>14</v>
      </c>
      <c r="F42" s="20" t="s">
        <v>14</v>
      </c>
      <c r="G42" s="20" t="s">
        <v>14</v>
      </c>
      <c r="H42" s="20" t="s">
        <v>14</v>
      </c>
      <c r="I42" s="20" t="s">
        <v>14</v>
      </c>
      <c r="J42" s="20" t="s">
        <v>14</v>
      </c>
      <c r="K42" s="20" t="s">
        <v>14</v>
      </c>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row>
    <row r="43" spans="1:82">
      <c r="B43" s="18" t="s">
        <v>27</v>
      </c>
      <c r="C43" s="19">
        <v>2017</v>
      </c>
      <c r="D43" s="20">
        <v>25426</v>
      </c>
      <c r="E43" s="20" t="s">
        <v>14</v>
      </c>
      <c r="F43" s="20">
        <v>404</v>
      </c>
      <c r="G43" s="20">
        <v>81408</v>
      </c>
      <c r="H43" s="20">
        <v>40</v>
      </c>
      <c r="I43" s="20" t="s">
        <v>14</v>
      </c>
      <c r="J43" s="20">
        <v>2290</v>
      </c>
      <c r="K43" s="20">
        <v>93139</v>
      </c>
    </row>
    <row r="44" spans="1:82">
      <c r="B44" s="18"/>
      <c r="C44" s="19">
        <v>2018</v>
      </c>
      <c r="D44" s="20">
        <v>6236</v>
      </c>
      <c r="E44" s="20" t="s">
        <v>14</v>
      </c>
      <c r="F44" s="20" t="s">
        <v>14</v>
      </c>
      <c r="G44" s="20">
        <v>14604</v>
      </c>
      <c r="H44" s="20" t="s">
        <v>14</v>
      </c>
      <c r="I44" s="20" t="s">
        <v>14</v>
      </c>
      <c r="J44" s="20">
        <v>8390</v>
      </c>
      <c r="K44" s="20">
        <v>14316</v>
      </c>
    </row>
    <row r="45" spans="1:82">
      <c r="B45" s="18"/>
      <c r="C45" s="19">
        <v>2019</v>
      </c>
      <c r="D45" s="20">
        <v>8881</v>
      </c>
      <c r="E45" s="20" t="s">
        <v>14</v>
      </c>
      <c r="F45" s="20" t="s">
        <v>14</v>
      </c>
      <c r="G45" s="20">
        <v>43061</v>
      </c>
      <c r="H45" s="20">
        <v>27</v>
      </c>
      <c r="I45" s="20" t="s">
        <v>14</v>
      </c>
      <c r="J45" s="20">
        <v>50</v>
      </c>
      <c r="K45" s="20">
        <v>39683</v>
      </c>
    </row>
    <row r="46" spans="1:82">
      <c r="B46" s="18"/>
      <c r="C46" s="19">
        <v>2020</v>
      </c>
      <c r="D46" s="20">
        <v>7570</v>
      </c>
      <c r="E46" s="20" t="s">
        <v>14</v>
      </c>
      <c r="F46" s="20">
        <v>37</v>
      </c>
      <c r="G46" s="20">
        <v>40166</v>
      </c>
      <c r="H46" s="20" t="s">
        <v>14</v>
      </c>
      <c r="I46" s="20" t="s">
        <v>14</v>
      </c>
      <c r="J46" s="20">
        <v>935</v>
      </c>
      <c r="K46" s="20">
        <v>9215</v>
      </c>
    </row>
    <row r="47" spans="1:82">
      <c r="B47" s="18"/>
      <c r="C47" s="19">
        <v>2021</v>
      </c>
      <c r="D47" s="20">
        <v>4108</v>
      </c>
      <c r="E47" s="20" t="s">
        <v>14</v>
      </c>
      <c r="F47" s="20" t="s">
        <v>15</v>
      </c>
      <c r="G47" s="20">
        <v>4521</v>
      </c>
      <c r="H47" s="20" t="s">
        <v>14</v>
      </c>
      <c r="I47" s="20" t="s">
        <v>14</v>
      </c>
      <c r="J47" s="20">
        <v>3441</v>
      </c>
      <c r="K47" s="20">
        <v>18311</v>
      </c>
    </row>
    <row r="48" spans="1:82" s="2" customFormat="1">
      <c r="A48" s="14"/>
      <c r="B48" s="18"/>
      <c r="C48" s="133">
        <v>2022</v>
      </c>
      <c r="D48" s="20">
        <v>6695</v>
      </c>
      <c r="E48" s="20" t="s">
        <v>14</v>
      </c>
      <c r="F48" s="20">
        <v>30</v>
      </c>
      <c r="G48" s="20">
        <v>7721</v>
      </c>
      <c r="H48" s="20" t="s">
        <v>14</v>
      </c>
      <c r="I48" s="20" t="s">
        <v>14</v>
      </c>
      <c r="J48" s="20">
        <v>60</v>
      </c>
      <c r="K48" s="20">
        <v>1976</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row>
    <row r="49" spans="1:82">
      <c r="B49" s="18" t="s">
        <v>28</v>
      </c>
      <c r="C49" s="19">
        <v>2017</v>
      </c>
      <c r="D49" s="20">
        <v>636</v>
      </c>
      <c r="E49" s="20" t="s">
        <v>14</v>
      </c>
      <c r="F49" s="20">
        <v>224</v>
      </c>
      <c r="G49" s="20">
        <v>335</v>
      </c>
      <c r="H49" s="20">
        <v>4</v>
      </c>
      <c r="I49" s="20">
        <v>121</v>
      </c>
      <c r="J49" s="20">
        <v>271</v>
      </c>
      <c r="K49" s="20">
        <v>56</v>
      </c>
    </row>
    <row r="50" spans="1:82">
      <c r="B50" s="18"/>
      <c r="C50" s="19">
        <v>2018</v>
      </c>
      <c r="D50" s="20">
        <v>256</v>
      </c>
      <c r="E50" s="20" t="s">
        <v>14</v>
      </c>
      <c r="F50" s="20">
        <v>26</v>
      </c>
      <c r="G50" s="20">
        <v>214</v>
      </c>
      <c r="H50" s="20" t="s">
        <v>14</v>
      </c>
      <c r="I50" s="20" t="s">
        <v>14</v>
      </c>
      <c r="J50" s="20">
        <v>191</v>
      </c>
      <c r="K50" s="20" t="s">
        <v>15</v>
      </c>
    </row>
    <row r="51" spans="1:82">
      <c r="B51" s="18"/>
      <c r="C51" s="19">
        <v>2019</v>
      </c>
      <c r="D51" s="20">
        <v>503</v>
      </c>
      <c r="E51" s="20" t="s">
        <v>14</v>
      </c>
      <c r="F51" s="20">
        <v>3</v>
      </c>
      <c r="G51" s="20">
        <v>87</v>
      </c>
      <c r="H51" s="20">
        <v>2</v>
      </c>
      <c r="I51" s="20" t="s">
        <v>15</v>
      </c>
      <c r="J51" s="20">
        <v>47</v>
      </c>
      <c r="K51" s="20">
        <v>47</v>
      </c>
    </row>
    <row r="52" spans="1:82">
      <c r="B52" s="18"/>
      <c r="C52" s="19">
        <v>2020</v>
      </c>
      <c r="D52" s="20">
        <v>640</v>
      </c>
      <c r="E52" s="20" t="s">
        <v>14</v>
      </c>
      <c r="F52" s="20">
        <v>11</v>
      </c>
      <c r="G52" s="20">
        <v>82</v>
      </c>
      <c r="H52" s="20" t="s">
        <v>15</v>
      </c>
      <c r="I52" s="20" t="s">
        <v>15</v>
      </c>
      <c r="J52" s="20">
        <v>54</v>
      </c>
      <c r="K52" s="20" t="s">
        <v>15</v>
      </c>
    </row>
    <row r="53" spans="1:82">
      <c r="B53" s="18"/>
      <c r="C53" s="19">
        <v>2021</v>
      </c>
      <c r="D53" s="20">
        <v>255</v>
      </c>
      <c r="E53" s="20" t="s">
        <v>14</v>
      </c>
      <c r="F53" s="20">
        <v>5</v>
      </c>
      <c r="G53" s="20">
        <v>41</v>
      </c>
      <c r="H53" s="20" t="s">
        <v>14</v>
      </c>
      <c r="I53" s="20">
        <v>1871</v>
      </c>
      <c r="J53" s="20">
        <v>26</v>
      </c>
      <c r="K53" s="20">
        <v>38</v>
      </c>
    </row>
    <row r="54" spans="1:82" s="2" customFormat="1">
      <c r="A54" s="14"/>
      <c r="B54" s="18"/>
      <c r="C54" s="133">
        <v>2022</v>
      </c>
      <c r="D54" s="20">
        <v>32</v>
      </c>
      <c r="E54" s="20" t="s">
        <v>14</v>
      </c>
      <c r="F54" s="20" t="s">
        <v>14</v>
      </c>
      <c r="G54" s="20">
        <v>22</v>
      </c>
      <c r="H54" s="20" t="s">
        <v>14</v>
      </c>
      <c r="I54" s="20" t="s">
        <v>15</v>
      </c>
      <c r="J54" s="20">
        <v>5</v>
      </c>
      <c r="K54" s="20">
        <v>4</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row>
    <row r="55" spans="1:82">
      <c r="B55" s="134" t="s">
        <v>137</v>
      </c>
      <c r="C55" s="135">
        <v>2017</v>
      </c>
      <c r="D55" s="21">
        <f t="shared" ref="D55:K55" si="7">SUM(D43,D49)</f>
        <v>26062</v>
      </c>
      <c r="E55" s="21">
        <f t="shared" si="7"/>
        <v>0</v>
      </c>
      <c r="F55" s="21">
        <f t="shared" si="7"/>
        <v>628</v>
      </c>
      <c r="G55" s="21">
        <f t="shared" si="7"/>
        <v>81743</v>
      </c>
      <c r="H55" s="21">
        <f t="shared" si="7"/>
        <v>44</v>
      </c>
      <c r="I55" s="21">
        <f t="shared" si="7"/>
        <v>121</v>
      </c>
      <c r="J55" s="21">
        <f t="shared" si="7"/>
        <v>2561</v>
      </c>
      <c r="K55" s="21">
        <f t="shared" si="7"/>
        <v>93195</v>
      </c>
    </row>
    <row r="56" spans="1:82">
      <c r="B56" s="134" t="s">
        <v>137</v>
      </c>
      <c r="C56" s="135">
        <v>2018</v>
      </c>
      <c r="D56" s="21">
        <f t="shared" ref="D56:K58" si="8">SUM(D39,D44,D50)</f>
        <v>6492</v>
      </c>
      <c r="E56" s="21">
        <f t="shared" si="8"/>
        <v>0</v>
      </c>
      <c r="F56" s="21">
        <f t="shared" si="8"/>
        <v>26</v>
      </c>
      <c r="G56" s="21">
        <f t="shared" si="8"/>
        <v>14818</v>
      </c>
      <c r="H56" s="21">
        <f t="shared" si="8"/>
        <v>0</v>
      </c>
      <c r="I56" s="21">
        <f t="shared" si="8"/>
        <v>0</v>
      </c>
      <c r="J56" s="21">
        <f t="shared" si="8"/>
        <v>8581</v>
      </c>
      <c r="K56" s="21">
        <f t="shared" si="8"/>
        <v>14316</v>
      </c>
    </row>
    <row r="57" spans="1:82">
      <c r="B57" s="134" t="s">
        <v>137</v>
      </c>
      <c r="C57" s="135">
        <v>2019</v>
      </c>
      <c r="D57" s="21">
        <f t="shared" si="8"/>
        <v>9384</v>
      </c>
      <c r="E57" s="21">
        <f t="shared" si="8"/>
        <v>0</v>
      </c>
      <c r="F57" s="21">
        <f t="shared" si="8"/>
        <v>3</v>
      </c>
      <c r="G57" s="21">
        <f t="shared" si="8"/>
        <v>43148</v>
      </c>
      <c r="H57" s="21">
        <f t="shared" si="8"/>
        <v>29</v>
      </c>
      <c r="I57" s="21">
        <f t="shared" si="8"/>
        <v>0</v>
      </c>
      <c r="J57" s="21">
        <f t="shared" si="8"/>
        <v>97</v>
      </c>
      <c r="K57" s="21">
        <f t="shared" si="8"/>
        <v>39730</v>
      </c>
    </row>
    <row r="58" spans="1:82">
      <c r="B58" s="134" t="s">
        <v>137</v>
      </c>
      <c r="C58" s="135">
        <v>2020</v>
      </c>
      <c r="D58" s="21">
        <f t="shared" si="8"/>
        <v>8210</v>
      </c>
      <c r="E58" s="21">
        <f t="shared" si="8"/>
        <v>0</v>
      </c>
      <c r="F58" s="21">
        <f t="shared" si="8"/>
        <v>48</v>
      </c>
      <c r="G58" s="21">
        <f t="shared" si="8"/>
        <v>40264</v>
      </c>
      <c r="H58" s="21">
        <f t="shared" si="8"/>
        <v>0</v>
      </c>
      <c r="I58" s="21">
        <f t="shared" si="8"/>
        <v>0</v>
      </c>
      <c r="J58" s="21">
        <f t="shared" si="8"/>
        <v>989</v>
      </c>
      <c r="K58" s="21">
        <f t="shared" si="8"/>
        <v>9215</v>
      </c>
    </row>
    <row r="59" spans="1:82">
      <c r="B59" s="134" t="s">
        <v>137</v>
      </c>
      <c r="C59" s="135">
        <v>2021</v>
      </c>
      <c r="D59" s="21">
        <f t="shared" ref="D59:K59" si="9">SUM(D47,D53)</f>
        <v>4363</v>
      </c>
      <c r="E59" s="21">
        <f t="shared" si="9"/>
        <v>0</v>
      </c>
      <c r="F59" s="21">
        <f t="shared" si="9"/>
        <v>5</v>
      </c>
      <c r="G59" s="21">
        <f t="shared" si="9"/>
        <v>4562</v>
      </c>
      <c r="H59" s="21">
        <f t="shared" si="9"/>
        <v>0</v>
      </c>
      <c r="I59" s="21">
        <f t="shared" si="9"/>
        <v>1871</v>
      </c>
      <c r="J59" s="21">
        <f t="shared" si="9"/>
        <v>3467</v>
      </c>
      <c r="K59" s="21">
        <f t="shared" si="9"/>
        <v>18349</v>
      </c>
    </row>
    <row r="60" spans="1:82" s="2" customFormat="1" ht="13" thickBot="1">
      <c r="A60" s="14"/>
      <c r="B60" s="134" t="s">
        <v>137</v>
      </c>
      <c r="C60" s="135">
        <v>2022</v>
      </c>
      <c r="D60" s="21">
        <f>SUM(D42,D48,D54)</f>
        <v>6727</v>
      </c>
      <c r="E60" s="21">
        <f t="shared" ref="E60:K60" si="10">SUM(E42,E48,E54)</f>
        <v>0</v>
      </c>
      <c r="F60" s="21">
        <f t="shared" si="10"/>
        <v>30</v>
      </c>
      <c r="G60" s="21">
        <f t="shared" si="10"/>
        <v>7743</v>
      </c>
      <c r="H60" s="21">
        <f t="shared" si="10"/>
        <v>0</v>
      </c>
      <c r="I60" s="21">
        <f t="shared" si="10"/>
        <v>0</v>
      </c>
      <c r="J60" s="21">
        <f t="shared" si="10"/>
        <v>65</v>
      </c>
      <c r="K60" s="21">
        <f t="shared" si="10"/>
        <v>1980</v>
      </c>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row>
    <row r="61" spans="1:82" ht="23.15" customHeight="1">
      <c r="B61" s="62" t="s">
        <v>116</v>
      </c>
      <c r="C61" s="57"/>
      <c r="D61" s="138"/>
      <c r="E61" s="138"/>
      <c r="F61" s="138"/>
      <c r="G61" s="138"/>
      <c r="H61" s="138"/>
      <c r="I61" s="138"/>
      <c r="J61" s="138"/>
      <c r="K61" s="138"/>
    </row>
    <row r="62" spans="1:82">
      <c r="B62" s="18" t="s">
        <v>29</v>
      </c>
      <c r="C62" s="19">
        <v>2017</v>
      </c>
      <c r="D62" s="20">
        <v>19834</v>
      </c>
      <c r="E62" s="20" t="s">
        <v>14</v>
      </c>
      <c r="F62" s="20">
        <v>4</v>
      </c>
      <c r="G62" s="20">
        <v>231</v>
      </c>
      <c r="H62" s="20">
        <v>1330</v>
      </c>
      <c r="I62" s="20" t="s">
        <v>14</v>
      </c>
      <c r="J62" s="20">
        <v>4028</v>
      </c>
      <c r="K62" s="20">
        <v>1403</v>
      </c>
    </row>
    <row r="63" spans="1:82">
      <c r="B63" s="18"/>
      <c r="C63" s="19">
        <v>2018</v>
      </c>
      <c r="D63" s="20">
        <v>459</v>
      </c>
      <c r="E63" s="20" t="s">
        <v>14</v>
      </c>
      <c r="F63" s="20">
        <v>54</v>
      </c>
      <c r="G63" s="20">
        <v>19383</v>
      </c>
      <c r="H63" s="20">
        <v>9</v>
      </c>
      <c r="I63" s="20" t="s">
        <v>14</v>
      </c>
      <c r="J63" s="20">
        <v>6523</v>
      </c>
      <c r="K63" s="20">
        <v>1135</v>
      </c>
    </row>
    <row r="64" spans="1:82">
      <c r="B64" s="18"/>
      <c r="C64" s="19">
        <v>2019</v>
      </c>
      <c r="D64" s="20">
        <v>1047</v>
      </c>
      <c r="E64" s="20">
        <v>3</v>
      </c>
      <c r="F64" s="20">
        <v>19</v>
      </c>
      <c r="G64" s="20">
        <v>1064</v>
      </c>
      <c r="H64" s="20">
        <v>1606</v>
      </c>
      <c r="I64" s="20" t="s">
        <v>14</v>
      </c>
      <c r="J64" s="20">
        <v>14852</v>
      </c>
      <c r="K64" s="20">
        <v>12393</v>
      </c>
    </row>
    <row r="65" spans="1:82">
      <c r="B65" s="18"/>
      <c r="C65" s="19">
        <v>2020</v>
      </c>
      <c r="D65" s="20">
        <v>53</v>
      </c>
      <c r="E65" s="20" t="s">
        <v>14</v>
      </c>
      <c r="F65" s="20">
        <v>13</v>
      </c>
      <c r="G65" s="20">
        <v>795</v>
      </c>
      <c r="H65" s="20">
        <v>13600</v>
      </c>
      <c r="I65" s="20" t="s">
        <v>14</v>
      </c>
      <c r="J65" s="20">
        <v>63</v>
      </c>
      <c r="K65" s="20">
        <v>27</v>
      </c>
    </row>
    <row r="66" spans="1:82">
      <c r="B66" s="18"/>
      <c r="C66" s="19">
        <v>2021</v>
      </c>
      <c r="D66" s="20">
        <v>455</v>
      </c>
      <c r="E66" s="20" t="s">
        <v>14</v>
      </c>
      <c r="F66" s="20" t="s">
        <v>14</v>
      </c>
      <c r="G66" s="20">
        <v>12</v>
      </c>
      <c r="H66" s="20" t="s">
        <v>14</v>
      </c>
      <c r="I66" s="20" t="s">
        <v>14</v>
      </c>
      <c r="J66" s="20">
        <v>4</v>
      </c>
      <c r="K66" s="20">
        <v>54</v>
      </c>
    </row>
    <row r="67" spans="1:82" s="2" customFormat="1">
      <c r="A67" s="14"/>
      <c r="B67" s="18"/>
      <c r="C67" s="19">
        <v>2022</v>
      </c>
      <c r="D67" s="20">
        <v>3</v>
      </c>
      <c r="E67" s="20" t="s">
        <v>14</v>
      </c>
      <c r="F67" s="20" t="s">
        <v>14</v>
      </c>
      <c r="G67" s="20">
        <v>1096</v>
      </c>
      <c r="H67" s="20" t="s">
        <v>14</v>
      </c>
      <c r="I67" s="20" t="s">
        <v>14</v>
      </c>
      <c r="J67" s="20">
        <v>3</v>
      </c>
      <c r="K67" s="20" t="s">
        <v>14</v>
      </c>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row>
    <row r="68" spans="1:82">
      <c r="B68" s="18" t="s">
        <v>30</v>
      </c>
      <c r="C68" s="19">
        <v>2017</v>
      </c>
      <c r="D68" s="20">
        <v>7667</v>
      </c>
      <c r="E68" s="20" t="s">
        <v>14</v>
      </c>
      <c r="F68" s="20" t="s">
        <v>14</v>
      </c>
      <c r="G68" s="20">
        <v>18126</v>
      </c>
      <c r="H68" s="20" t="s">
        <v>14</v>
      </c>
      <c r="I68" s="20" t="s">
        <v>14</v>
      </c>
      <c r="J68" s="20">
        <v>40817</v>
      </c>
      <c r="K68" s="20" t="s">
        <v>14</v>
      </c>
    </row>
    <row r="69" spans="1:82">
      <c r="B69" s="18"/>
      <c r="C69" s="19">
        <v>2018</v>
      </c>
      <c r="D69" s="20">
        <v>83080</v>
      </c>
      <c r="E69" s="20" t="s">
        <v>14</v>
      </c>
      <c r="F69" s="20" t="s">
        <v>14</v>
      </c>
      <c r="G69" s="20">
        <v>7832</v>
      </c>
      <c r="H69" s="20" t="s">
        <v>14</v>
      </c>
      <c r="I69" s="20" t="s">
        <v>14</v>
      </c>
      <c r="J69" s="20">
        <v>31740</v>
      </c>
      <c r="K69" s="20" t="s">
        <v>14</v>
      </c>
    </row>
    <row r="70" spans="1:82">
      <c r="B70" s="18"/>
      <c r="C70" s="19">
        <v>2019</v>
      </c>
      <c r="D70" s="20" t="s">
        <v>14</v>
      </c>
      <c r="E70" s="20" t="s">
        <v>14</v>
      </c>
      <c r="F70" s="20" t="s">
        <v>14</v>
      </c>
      <c r="G70" s="20" t="s">
        <v>14</v>
      </c>
      <c r="H70" s="20" t="s">
        <v>14</v>
      </c>
      <c r="I70" s="20" t="s">
        <v>14</v>
      </c>
      <c r="J70" s="20" t="s">
        <v>14</v>
      </c>
      <c r="K70" s="20" t="s">
        <v>14</v>
      </c>
    </row>
    <row r="71" spans="1:82">
      <c r="B71" s="18"/>
      <c r="C71" s="19">
        <v>2020</v>
      </c>
      <c r="D71" s="20">
        <v>29990</v>
      </c>
      <c r="E71" s="20" t="s">
        <v>14</v>
      </c>
      <c r="F71" s="20" t="s">
        <v>14</v>
      </c>
      <c r="G71" s="20">
        <v>3308</v>
      </c>
      <c r="H71" s="20" t="s">
        <v>14</v>
      </c>
      <c r="I71" s="20" t="s">
        <v>14</v>
      </c>
      <c r="J71" s="20">
        <v>32123</v>
      </c>
      <c r="K71" s="20">
        <v>5760</v>
      </c>
    </row>
    <row r="72" spans="1:82">
      <c r="B72" s="18"/>
      <c r="C72" s="19">
        <v>2021</v>
      </c>
      <c r="D72" s="20">
        <v>66</v>
      </c>
      <c r="E72" s="20" t="s">
        <v>14</v>
      </c>
      <c r="F72" s="20" t="s">
        <v>14</v>
      </c>
      <c r="G72" s="20">
        <v>8312</v>
      </c>
      <c r="H72" s="20" t="s">
        <v>14</v>
      </c>
      <c r="I72" s="20" t="s">
        <v>14</v>
      </c>
      <c r="J72" s="20">
        <v>6811</v>
      </c>
      <c r="K72" s="20">
        <v>2324</v>
      </c>
    </row>
    <row r="73" spans="1:82" s="2" customFormat="1">
      <c r="A73" s="14"/>
      <c r="B73" s="18"/>
      <c r="C73" s="19">
        <v>2022</v>
      </c>
      <c r="D73" s="20">
        <v>10621</v>
      </c>
      <c r="E73" s="20" t="s">
        <v>14</v>
      </c>
      <c r="F73" s="20" t="s">
        <v>14</v>
      </c>
      <c r="G73" s="20">
        <v>4543</v>
      </c>
      <c r="H73" s="20" t="s">
        <v>14</v>
      </c>
      <c r="I73" s="20" t="s">
        <v>14</v>
      </c>
      <c r="J73" s="20">
        <v>17679</v>
      </c>
      <c r="K73" s="20">
        <v>787</v>
      </c>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row>
    <row r="74" spans="1:82">
      <c r="B74" s="18" t="s">
        <v>31</v>
      </c>
      <c r="C74" s="19">
        <v>2017</v>
      </c>
      <c r="D74" s="20">
        <v>201</v>
      </c>
      <c r="E74" s="20" t="s">
        <v>14</v>
      </c>
      <c r="F74" s="20">
        <v>1</v>
      </c>
      <c r="G74" s="20">
        <v>107</v>
      </c>
      <c r="H74" s="20" t="s">
        <v>14</v>
      </c>
      <c r="I74" s="20" t="s">
        <v>14</v>
      </c>
      <c r="J74" s="20">
        <v>3</v>
      </c>
      <c r="K74" s="20">
        <v>200</v>
      </c>
    </row>
    <row r="75" spans="1:82">
      <c r="B75" s="18"/>
      <c r="C75" s="19">
        <v>2018</v>
      </c>
      <c r="D75" s="20">
        <v>335</v>
      </c>
      <c r="E75" s="20" t="s">
        <v>14</v>
      </c>
      <c r="F75" s="20">
        <v>387</v>
      </c>
      <c r="G75" s="20">
        <v>126</v>
      </c>
      <c r="H75" s="20" t="s">
        <v>14</v>
      </c>
      <c r="I75" s="20" t="s">
        <v>14</v>
      </c>
      <c r="J75" s="20">
        <v>490</v>
      </c>
      <c r="K75" s="20" t="s">
        <v>14</v>
      </c>
    </row>
    <row r="76" spans="1:82">
      <c r="B76" s="18"/>
      <c r="C76" s="19">
        <v>2019</v>
      </c>
      <c r="D76" s="20">
        <v>48</v>
      </c>
      <c r="E76" s="20" t="s">
        <v>14</v>
      </c>
      <c r="F76" s="20">
        <v>23</v>
      </c>
      <c r="G76" s="20">
        <v>111</v>
      </c>
      <c r="H76" s="20" t="s">
        <v>14</v>
      </c>
      <c r="I76" s="20" t="s">
        <v>14</v>
      </c>
      <c r="J76" s="20">
        <v>4</v>
      </c>
      <c r="K76" s="20" t="s">
        <v>14</v>
      </c>
    </row>
    <row r="77" spans="1:82">
      <c r="B77" s="18"/>
      <c r="C77" s="19">
        <v>2020</v>
      </c>
      <c r="D77" s="20" t="s">
        <v>14</v>
      </c>
      <c r="E77" s="20" t="s">
        <v>14</v>
      </c>
      <c r="F77" s="20" t="s">
        <v>14</v>
      </c>
      <c r="G77" s="20">
        <v>4</v>
      </c>
      <c r="H77" s="20" t="s">
        <v>14</v>
      </c>
      <c r="I77" s="20" t="s">
        <v>14</v>
      </c>
      <c r="J77" s="20">
        <v>8</v>
      </c>
      <c r="K77" s="20" t="s">
        <v>14</v>
      </c>
    </row>
    <row r="78" spans="1:82">
      <c r="B78" s="18" t="s">
        <v>32</v>
      </c>
      <c r="C78" s="19">
        <v>2017</v>
      </c>
      <c r="D78" s="20">
        <v>1</v>
      </c>
      <c r="E78" s="20" t="s">
        <v>14</v>
      </c>
      <c r="F78" s="20" t="s">
        <v>14</v>
      </c>
      <c r="G78" s="20">
        <v>1278</v>
      </c>
      <c r="H78" s="20" t="s">
        <v>14</v>
      </c>
      <c r="I78" s="20" t="s">
        <v>14</v>
      </c>
      <c r="J78" s="20">
        <v>234</v>
      </c>
      <c r="K78" s="20" t="s">
        <v>14</v>
      </c>
    </row>
    <row r="79" spans="1:82">
      <c r="B79" s="18"/>
      <c r="C79" s="19">
        <v>2018</v>
      </c>
      <c r="D79" s="20">
        <v>2040</v>
      </c>
      <c r="E79" s="20" t="s">
        <v>14</v>
      </c>
      <c r="F79" s="20" t="s">
        <v>14</v>
      </c>
      <c r="G79" s="20">
        <v>139</v>
      </c>
      <c r="H79" s="20">
        <v>49</v>
      </c>
      <c r="I79" s="20" t="s">
        <v>14</v>
      </c>
      <c r="J79" s="20">
        <v>644</v>
      </c>
      <c r="K79" s="20" t="s">
        <v>15</v>
      </c>
    </row>
    <row r="80" spans="1:82">
      <c r="B80" s="18"/>
      <c r="C80" s="19">
        <v>2019</v>
      </c>
      <c r="D80" s="20">
        <v>3066</v>
      </c>
      <c r="E80" s="20" t="s">
        <v>14</v>
      </c>
      <c r="F80" s="20">
        <v>4</v>
      </c>
      <c r="G80" s="20">
        <v>93</v>
      </c>
      <c r="H80" s="20" t="s">
        <v>14</v>
      </c>
      <c r="I80" s="20" t="s">
        <v>14</v>
      </c>
      <c r="J80" s="20">
        <v>52</v>
      </c>
      <c r="K80" s="20">
        <v>1</v>
      </c>
    </row>
    <row r="81" spans="1:82">
      <c r="B81" s="18"/>
      <c r="C81" s="19">
        <v>2020</v>
      </c>
      <c r="D81" s="20">
        <v>8</v>
      </c>
      <c r="E81" s="20" t="s">
        <v>14</v>
      </c>
      <c r="F81" s="20" t="s">
        <v>14</v>
      </c>
      <c r="G81" s="20">
        <v>53</v>
      </c>
      <c r="H81" s="20">
        <v>11</v>
      </c>
      <c r="I81" s="20" t="s">
        <v>14</v>
      </c>
      <c r="J81" s="20">
        <v>4</v>
      </c>
      <c r="K81" s="20">
        <v>1</v>
      </c>
    </row>
    <row r="82" spans="1:82">
      <c r="B82" s="18"/>
      <c r="C82" s="19">
        <v>2021</v>
      </c>
      <c r="D82" s="20">
        <v>3</v>
      </c>
      <c r="E82" s="20" t="s">
        <v>14</v>
      </c>
      <c r="F82" s="20" t="s">
        <v>14</v>
      </c>
      <c r="G82" s="20">
        <v>2067</v>
      </c>
      <c r="H82" s="20" t="s">
        <v>14</v>
      </c>
      <c r="I82" s="20" t="s">
        <v>14</v>
      </c>
      <c r="J82" s="20">
        <v>13</v>
      </c>
      <c r="K82" s="20" t="s">
        <v>14</v>
      </c>
    </row>
    <row r="83" spans="1:82" s="2" customFormat="1">
      <c r="A83" s="14"/>
      <c r="B83" s="18"/>
      <c r="C83" s="19">
        <v>2022</v>
      </c>
      <c r="D83" s="20">
        <v>6</v>
      </c>
      <c r="E83" s="20" t="s">
        <v>14</v>
      </c>
      <c r="F83" s="20" t="s">
        <v>14</v>
      </c>
      <c r="G83" s="20">
        <v>2433</v>
      </c>
      <c r="H83" s="20" t="s">
        <v>14</v>
      </c>
      <c r="I83" s="20" t="s">
        <v>14</v>
      </c>
      <c r="J83" s="20">
        <v>72</v>
      </c>
      <c r="K83" s="20" t="s">
        <v>14</v>
      </c>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row>
    <row r="84" spans="1:82">
      <c r="B84" s="18" t="s">
        <v>33</v>
      </c>
      <c r="C84" s="19">
        <v>2017</v>
      </c>
      <c r="D84" s="20" t="s">
        <v>141</v>
      </c>
      <c r="E84" s="20" t="s">
        <v>14</v>
      </c>
      <c r="F84" s="20">
        <v>27</v>
      </c>
      <c r="G84" s="20">
        <v>98380</v>
      </c>
      <c r="H84" s="20">
        <v>16956</v>
      </c>
      <c r="I84" s="20" t="s">
        <v>14</v>
      </c>
      <c r="J84" s="20">
        <v>411933</v>
      </c>
      <c r="K84" s="20">
        <v>106710</v>
      </c>
    </row>
    <row r="85" spans="1:82">
      <c r="B85" s="18"/>
      <c r="C85" s="19">
        <v>2018</v>
      </c>
      <c r="D85" s="20" t="s">
        <v>142</v>
      </c>
      <c r="E85" s="20" t="s">
        <v>14</v>
      </c>
      <c r="F85" s="20">
        <v>8998</v>
      </c>
      <c r="G85" s="20">
        <v>171618</v>
      </c>
      <c r="H85" s="20">
        <v>15126</v>
      </c>
      <c r="I85" s="20" t="s">
        <v>14</v>
      </c>
      <c r="J85" s="20">
        <v>661983</v>
      </c>
      <c r="K85" s="20">
        <v>217854</v>
      </c>
    </row>
    <row r="86" spans="1:82">
      <c r="B86" s="18"/>
      <c r="C86" s="19">
        <v>2019</v>
      </c>
      <c r="D86" s="20" t="s">
        <v>143</v>
      </c>
      <c r="E86" s="20" t="s">
        <v>14</v>
      </c>
      <c r="F86" s="20">
        <v>1912</v>
      </c>
      <c r="G86" s="20">
        <v>88624</v>
      </c>
      <c r="H86" s="20">
        <v>12814</v>
      </c>
      <c r="I86" s="20" t="s">
        <v>14</v>
      </c>
      <c r="J86" s="20">
        <v>566377</v>
      </c>
      <c r="K86" s="20">
        <v>346248</v>
      </c>
    </row>
    <row r="87" spans="1:82">
      <c r="B87" s="18"/>
      <c r="C87" s="19">
        <v>2020</v>
      </c>
      <c r="D87" s="20" t="s">
        <v>144</v>
      </c>
      <c r="E87" s="20" t="s">
        <v>14</v>
      </c>
      <c r="F87" s="20">
        <v>1155</v>
      </c>
      <c r="G87" s="20">
        <v>109119</v>
      </c>
      <c r="H87" s="20">
        <v>8328</v>
      </c>
      <c r="I87" s="20" t="s">
        <v>14</v>
      </c>
      <c r="J87" s="20">
        <v>187787</v>
      </c>
      <c r="K87" s="20">
        <v>76000</v>
      </c>
    </row>
    <row r="88" spans="1:82">
      <c r="B88" s="18"/>
      <c r="C88" s="19">
        <v>2021</v>
      </c>
      <c r="D88" s="20" t="s">
        <v>145</v>
      </c>
      <c r="E88" s="20" t="s">
        <v>14</v>
      </c>
      <c r="F88" s="20" t="s">
        <v>14</v>
      </c>
      <c r="G88" s="20">
        <v>207410</v>
      </c>
      <c r="H88" s="20">
        <v>31040</v>
      </c>
      <c r="I88" s="20" t="s">
        <v>14</v>
      </c>
      <c r="J88" s="20">
        <v>317882</v>
      </c>
      <c r="K88" s="20">
        <v>50747</v>
      </c>
    </row>
    <row r="89" spans="1:82" s="2" customFormat="1">
      <c r="A89" s="14"/>
      <c r="B89" s="18"/>
      <c r="C89" s="19">
        <v>2022</v>
      </c>
      <c r="D89" s="20">
        <v>1214336</v>
      </c>
      <c r="E89" s="20" t="s">
        <v>14</v>
      </c>
      <c r="F89" s="20">
        <v>6113</v>
      </c>
      <c r="G89" s="20">
        <v>116427</v>
      </c>
      <c r="H89" s="20">
        <v>134855</v>
      </c>
      <c r="I89" s="20" t="s">
        <v>14</v>
      </c>
      <c r="J89" s="20">
        <v>288179</v>
      </c>
      <c r="K89" s="20">
        <v>38751</v>
      </c>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row>
    <row r="90" spans="1:82">
      <c r="B90" s="18" t="s">
        <v>34</v>
      </c>
      <c r="C90" s="19">
        <v>2017</v>
      </c>
      <c r="D90" s="20" t="s">
        <v>14</v>
      </c>
      <c r="E90" s="20" t="s">
        <v>14</v>
      </c>
      <c r="F90" s="20" t="s">
        <v>14</v>
      </c>
      <c r="G90" s="20" t="s">
        <v>14</v>
      </c>
      <c r="H90" s="20">
        <v>24</v>
      </c>
      <c r="I90" s="20" t="s">
        <v>14</v>
      </c>
      <c r="J90" s="20">
        <v>1400</v>
      </c>
      <c r="K90" s="20" t="s">
        <v>14</v>
      </c>
    </row>
    <row r="91" spans="1:82">
      <c r="B91" s="18"/>
      <c r="C91" s="19">
        <v>2018</v>
      </c>
      <c r="D91" s="20" t="s">
        <v>14</v>
      </c>
      <c r="E91" s="20" t="s">
        <v>14</v>
      </c>
      <c r="F91" s="20" t="s">
        <v>14</v>
      </c>
      <c r="G91" s="20" t="s">
        <v>14</v>
      </c>
      <c r="H91" s="20" t="s">
        <v>14</v>
      </c>
      <c r="I91" s="20" t="s">
        <v>14</v>
      </c>
      <c r="J91" s="20">
        <v>3380</v>
      </c>
      <c r="K91" s="20" t="s">
        <v>14</v>
      </c>
    </row>
    <row r="92" spans="1:82">
      <c r="B92" s="18"/>
      <c r="C92" s="19">
        <v>2019</v>
      </c>
      <c r="D92" s="20" t="s">
        <v>14</v>
      </c>
      <c r="E92" s="20" t="s">
        <v>14</v>
      </c>
      <c r="F92" s="20" t="s">
        <v>14</v>
      </c>
      <c r="G92" s="20" t="s">
        <v>14</v>
      </c>
      <c r="H92" s="20">
        <v>16894</v>
      </c>
      <c r="I92" s="20" t="s">
        <v>14</v>
      </c>
      <c r="J92" s="20">
        <v>2866</v>
      </c>
      <c r="K92" s="20" t="s">
        <v>14</v>
      </c>
    </row>
    <row r="93" spans="1:82">
      <c r="B93" s="18"/>
      <c r="C93" s="19">
        <v>2020</v>
      </c>
      <c r="D93" s="20" t="s">
        <v>14</v>
      </c>
      <c r="E93" s="20" t="s">
        <v>14</v>
      </c>
      <c r="F93" s="20" t="s">
        <v>14</v>
      </c>
      <c r="G93" s="20" t="s">
        <v>14</v>
      </c>
      <c r="H93" s="20">
        <v>3066</v>
      </c>
      <c r="I93" s="20" t="s">
        <v>14</v>
      </c>
      <c r="J93" s="20">
        <v>2845</v>
      </c>
      <c r="K93" s="20" t="s">
        <v>14</v>
      </c>
    </row>
    <row r="94" spans="1:82">
      <c r="B94" s="18"/>
      <c r="C94" s="19">
        <v>2021</v>
      </c>
      <c r="D94" s="20" t="s">
        <v>14</v>
      </c>
      <c r="E94" s="20" t="s">
        <v>14</v>
      </c>
      <c r="F94" s="20" t="s">
        <v>14</v>
      </c>
      <c r="G94" s="20" t="s">
        <v>15</v>
      </c>
      <c r="H94" s="20" t="s">
        <v>14</v>
      </c>
      <c r="I94" s="20" t="s">
        <v>14</v>
      </c>
      <c r="J94" s="20">
        <v>3</v>
      </c>
      <c r="K94" s="20" t="s">
        <v>14</v>
      </c>
    </row>
    <row r="95" spans="1:82" s="2" customFormat="1">
      <c r="A95" s="14"/>
      <c r="B95" s="18"/>
      <c r="C95" s="19">
        <v>2022</v>
      </c>
      <c r="D95" s="20" t="s">
        <v>14</v>
      </c>
      <c r="E95" s="20" t="s">
        <v>14</v>
      </c>
      <c r="F95" s="20" t="s">
        <v>14</v>
      </c>
      <c r="G95" s="20">
        <v>720</v>
      </c>
      <c r="H95" s="20" t="s">
        <v>14</v>
      </c>
      <c r="I95" s="20" t="s">
        <v>14</v>
      </c>
      <c r="J95" s="20">
        <v>1105</v>
      </c>
      <c r="K95" s="20" t="s">
        <v>14</v>
      </c>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row>
    <row r="96" spans="1:82">
      <c r="B96" s="18" t="s">
        <v>35</v>
      </c>
      <c r="C96" s="19">
        <v>2019</v>
      </c>
      <c r="D96" s="20" t="s">
        <v>14</v>
      </c>
      <c r="E96" s="20" t="s">
        <v>14</v>
      </c>
      <c r="F96" s="20">
        <v>55</v>
      </c>
      <c r="G96" s="20" t="s">
        <v>14</v>
      </c>
      <c r="H96" s="20" t="s">
        <v>14</v>
      </c>
      <c r="I96" s="20" t="s">
        <v>14</v>
      </c>
      <c r="J96" s="20" t="s">
        <v>14</v>
      </c>
      <c r="K96" s="20" t="s">
        <v>14</v>
      </c>
    </row>
    <row r="97" spans="1:82">
      <c r="B97" s="18"/>
      <c r="C97" s="19">
        <v>2020</v>
      </c>
      <c r="D97" s="20">
        <v>126</v>
      </c>
      <c r="E97" s="20" t="s">
        <v>14</v>
      </c>
      <c r="F97" s="20" t="s">
        <v>14</v>
      </c>
      <c r="G97" s="20">
        <v>6001</v>
      </c>
      <c r="H97" s="20" t="s">
        <v>14</v>
      </c>
      <c r="I97" s="20" t="s">
        <v>14</v>
      </c>
      <c r="J97" s="20">
        <v>75</v>
      </c>
      <c r="K97" s="20" t="s">
        <v>14</v>
      </c>
    </row>
    <row r="98" spans="1:82">
      <c r="B98" s="18"/>
      <c r="C98" s="19">
        <v>2021</v>
      </c>
      <c r="D98" s="20" t="s">
        <v>14</v>
      </c>
      <c r="E98" s="20" t="s">
        <v>14</v>
      </c>
      <c r="F98" s="20" t="s">
        <v>14</v>
      </c>
      <c r="G98" s="20">
        <v>2000</v>
      </c>
      <c r="H98" s="20" t="s">
        <v>14</v>
      </c>
      <c r="I98" s="20" t="s">
        <v>14</v>
      </c>
      <c r="J98" s="20" t="s">
        <v>14</v>
      </c>
      <c r="K98" s="20" t="s">
        <v>14</v>
      </c>
    </row>
    <row r="99" spans="1:82">
      <c r="B99" s="18" t="s">
        <v>36</v>
      </c>
      <c r="C99" s="19">
        <v>2018</v>
      </c>
      <c r="D99" s="20">
        <v>19440</v>
      </c>
      <c r="E99" s="20" t="s">
        <v>14</v>
      </c>
      <c r="F99" s="20" t="s">
        <v>14</v>
      </c>
      <c r="G99" s="20">
        <v>1011</v>
      </c>
      <c r="H99" s="20">
        <v>76</v>
      </c>
      <c r="I99" s="20" t="s">
        <v>14</v>
      </c>
      <c r="J99" s="20">
        <v>1500</v>
      </c>
      <c r="K99" s="20">
        <v>4351</v>
      </c>
    </row>
    <row r="100" spans="1:82">
      <c r="B100" s="18"/>
      <c r="C100" s="19">
        <v>2019</v>
      </c>
      <c r="D100" s="20">
        <v>98948</v>
      </c>
      <c r="E100" s="20" t="s">
        <v>14</v>
      </c>
      <c r="F100" s="20" t="s">
        <v>14</v>
      </c>
      <c r="G100" s="20">
        <v>11179</v>
      </c>
      <c r="H100" s="20" t="s">
        <v>14</v>
      </c>
      <c r="I100" s="20" t="s">
        <v>14</v>
      </c>
      <c r="J100" s="20">
        <v>55006</v>
      </c>
      <c r="K100" s="20">
        <v>889</v>
      </c>
    </row>
    <row r="101" spans="1:82">
      <c r="B101" s="18"/>
      <c r="C101" s="19">
        <v>2020</v>
      </c>
      <c r="D101" s="20">
        <v>140869</v>
      </c>
      <c r="E101" s="20" t="s">
        <v>14</v>
      </c>
      <c r="F101" s="20" t="s">
        <v>14</v>
      </c>
      <c r="G101" s="20">
        <v>4084</v>
      </c>
      <c r="H101" s="20" t="s">
        <v>14</v>
      </c>
      <c r="I101" s="20" t="s">
        <v>14</v>
      </c>
      <c r="J101" s="20">
        <v>27915</v>
      </c>
      <c r="K101" s="20">
        <v>11352</v>
      </c>
    </row>
    <row r="102" spans="1:82">
      <c r="B102" s="18"/>
      <c r="C102" s="19">
        <v>2021</v>
      </c>
      <c r="D102" s="20">
        <v>171844</v>
      </c>
      <c r="E102" s="20" t="s">
        <v>14</v>
      </c>
      <c r="F102" s="20" t="s">
        <v>14</v>
      </c>
      <c r="G102" s="20">
        <v>43967</v>
      </c>
      <c r="H102" s="20">
        <v>5</v>
      </c>
      <c r="I102" s="20" t="s">
        <v>14</v>
      </c>
      <c r="J102" s="20">
        <v>57755</v>
      </c>
      <c r="K102" s="20">
        <v>4740</v>
      </c>
    </row>
    <row r="103" spans="1:82">
      <c r="B103" s="18" t="s">
        <v>37</v>
      </c>
      <c r="C103" s="19">
        <v>2019</v>
      </c>
      <c r="D103" s="20">
        <v>5</v>
      </c>
      <c r="E103" s="20" t="s">
        <v>14</v>
      </c>
      <c r="F103" s="20" t="s">
        <v>14</v>
      </c>
      <c r="G103" s="20" t="s">
        <v>14</v>
      </c>
      <c r="H103" s="20" t="s">
        <v>14</v>
      </c>
      <c r="I103" s="20" t="s">
        <v>14</v>
      </c>
      <c r="J103" s="20" t="s">
        <v>14</v>
      </c>
      <c r="K103" s="20" t="s">
        <v>14</v>
      </c>
    </row>
    <row r="104" spans="1:82">
      <c r="B104" s="18" t="s">
        <v>131</v>
      </c>
      <c r="C104" s="19">
        <v>2017</v>
      </c>
      <c r="D104" s="20">
        <v>28400</v>
      </c>
      <c r="E104" s="20" t="s">
        <v>14</v>
      </c>
      <c r="F104" s="20" t="s">
        <v>14</v>
      </c>
      <c r="G104" s="20">
        <v>21108</v>
      </c>
      <c r="H104" s="20">
        <v>249</v>
      </c>
      <c r="I104" s="20" t="s">
        <v>14</v>
      </c>
      <c r="J104" s="20">
        <v>15331</v>
      </c>
      <c r="K104" s="20">
        <v>25</v>
      </c>
    </row>
    <row r="105" spans="1:82">
      <c r="B105" s="18"/>
      <c r="C105" s="19">
        <v>2018</v>
      </c>
      <c r="D105" s="20">
        <v>34639</v>
      </c>
      <c r="E105" s="20" t="s">
        <v>14</v>
      </c>
      <c r="F105" s="20">
        <v>3</v>
      </c>
      <c r="G105" s="20">
        <v>17324</v>
      </c>
      <c r="H105" s="20" t="s">
        <v>15</v>
      </c>
      <c r="I105" s="20" t="s">
        <v>14</v>
      </c>
      <c r="J105" s="20">
        <v>16009</v>
      </c>
      <c r="K105" s="20">
        <v>5502</v>
      </c>
    </row>
    <row r="106" spans="1:82">
      <c r="B106" s="18"/>
      <c r="C106" s="19">
        <v>2019</v>
      </c>
      <c r="D106" s="20">
        <v>7410</v>
      </c>
      <c r="E106" s="20" t="s">
        <v>14</v>
      </c>
      <c r="F106" s="20" t="s">
        <v>14</v>
      </c>
      <c r="G106" s="20">
        <v>4125</v>
      </c>
      <c r="H106" s="20">
        <v>7</v>
      </c>
      <c r="I106" s="20" t="s">
        <v>14</v>
      </c>
      <c r="J106" s="20">
        <v>36440</v>
      </c>
      <c r="K106" s="20">
        <v>1130</v>
      </c>
    </row>
    <row r="107" spans="1:82">
      <c r="B107" s="18"/>
      <c r="C107" s="19">
        <v>2020</v>
      </c>
      <c r="D107" s="20">
        <v>20352</v>
      </c>
      <c r="E107" s="20" t="s">
        <v>14</v>
      </c>
      <c r="F107" s="20" t="s">
        <v>14</v>
      </c>
      <c r="G107" s="20">
        <v>7030</v>
      </c>
      <c r="H107" s="20" t="s">
        <v>14</v>
      </c>
      <c r="I107" s="20" t="s">
        <v>14</v>
      </c>
      <c r="J107" s="20">
        <v>1100</v>
      </c>
      <c r="K107" s="20" t="s">
        <v>14</v>
      </c>
    </row>
    <row r="108" spans="1:82">
      <c r="B108" s="18"/>
      <c r="C108" s="19">
        <v>2021</v>
      </c>
      <c r="D108" s="20">
        <v>2526</v>
      </c>
      <c r="E108" s="20">
        <v>16</v>
      </c>
      <c r="F108" s="20">
        <v>27</v>
      </c>
      <c r="G108" s="20">
        <v>40963</v>
      </c>
      <c r="H108" s="20">
        <v>25</v>
      </c>
      <c r="I108" s="20" t="s">
        <v>14</v>
      </c>
      <c r="J108" s="20">
        <v>21211</v>
      </c>
      <c r="K108" s="20">
        <v>11</v>
      </c>
    </row>
    <row r="109" spans="1:82" s="2" customFormat="1">
      <c r="A109" s="14"/>
      <c r="B109" s="18"/>
      <c r="C109" s="19">
        <v>2022</v>
      </c>
      <c r="D109" s="20">
        <v>5623</v>
      </c>
      <c r="E109" s="20" t="s">
        <v>14</v>
      </c>
      <c r="F109" s="20">
        <v>29</v>
      </c>
      <c r="G109" s="20">
        <v>11872</v>
      </c>
      <c r="H109" s="20">
        <v>26</v>
      </c>
      <c r="I109" s="20" t="s">
        <v>14</v>
      </c>
      <c r="J109" s="20">
        <v>180</v>
      </c>
      <c r="K109" s="20" t="s">
        <v>14</v>
      </c>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row>
    <row r="110" spans="1:82">
      <c r="B110" s="134" t="s">
        <v>137</v>
      </c>
      <c r="C110" s="135">
        <v>2017</v>
      </c>
      <c r="D110" s="21">
        <f>SUM(D62,D68,D74,D78,D84,D90,D104)</f>
        <v>56103</v>
      </c>
      <c r="E110" s="21">
        <v>0</v>
      </c>
      <c r="F110" s="21">
        <v>31</v>
      </c>
      <c r="G110" s="21">
        <v>139230</v>
      </c>
      <c r="H110" s="21">
        <v>18559</v>
      </c>
      <c r="I110" s="21">
        <v>0</v>
      </c>
      <c r="J110" s="21">
        <v>473745</v>
      </c>
      <c r="K110" s="21">
        <v>108338</v>
      </c>
    </row>
    <row r="111" spans="1:82">
      <c r="B111" s="134" t="s">
        <v>137</v>
      </c>
      <c r="C111" s="135">
        <v>2018</v>
      </c>
      <c r="D111" s="21">
        <f>SUM(D63,D69,D75,D79,D85,D91,D99,D105)</f>
        <v>139993</v>
      </c>
      <c r="E111" s="21">
        <v>0</v>
      </c>
      <c r="F111" s="21">
        <v>9441</v>
      </c>
      <c r="G111" s="21">
        <v>217432</v>
      </c>
      <c r="H111" s="21">
        <v>15261</v>
      </c>
      <c r="I111" s="21">
        <v>0</v>
      </c>
      <c r="J111" s="21">
        <v>722268</v>
      </c>
      <c r="K111" s="21">
        <v>228843</v>
      </c>
    </row>
    <row r="112" spans="1:82">
      <c r="B112" s="134" t="s">
        <v>137</v>
      </c>
      <c r="C112" s="135">
        <v>2019</v>
      </c>
      <c r="D112" s="21" t="s">
        <v>146</v>
      </c>
      <c r="E112" s="21">
        <v>3</v>
      </c>
      <c r="F112" s="21">
        <v>2012</v>
      </c>
      <c r="G112" s="21">
        <v>105195</v>
      </c>
      <c r="H112" s="21">
        <v>31321</v>
      </c>
      <c r="I112" s="21">
        <v>0</v>
      </c>
      <c r="J112" s="21">
        <v>675596</v>
      </c>
      <c r="K112" s="21">
        <v>360660</v>
      </c>
    </row>
    <row r="113" spans="1:82">
      <c r="B113" s="134" t="s">
        <v>137</v>
      </c>
      <c r="C113" s="135">
        <v>2020</v>
      </c>
      <c r="D113" s="21">
        <f>SUM(D65,D71,D77,D81,D87,D93,D97,D101,D107)</f>
        <v>191398</v>
      </c>
      <c r="E113" s="21">
        <v>0</v>
      </c>
      <c r="F113" s="21">
        <v>1168</v>
      </c>
      <c r="G113" s="21">
        <v>130394</v>
      </c>
      <c r="H113" s="21">
        <v>25005</v>
      </c>
      <c r="I113" s="21">
        <v>0</v>
      </c>
      <c r="J113" s="21">
        <v>251921</v>
      </c>
      <c r="K113" s="21">
        <v>93140</v>
      </c>
    </row>
    <row r="114" spans="1:82">
      <c r="B114" s="134" t="s">
        <v>137</v>
      </c>
      <c r="C114" s="135">
        <v>2021</v>
      </c>
      <c r="D114" s="21">
        <f>SUM(D66,D72,D82,D88,D94,D98,D102,D108)</f>
        <v>174894</v>
      </c>
      <c r="E114" s="21">
        <v>16</v>
      </c>
      <c r="F114" s="21">
        <v>27</v>
      </c>
      <c r="G114" s="21">
        <v>304732</v>
      </c>
      <c r="H114" s="21">
        <v>31070</v>
      </c>
      <c r="I114" s="21">
        <v>0</v>
      </c>
      <c r="J114" s="21">
        <v>403680</v>
      </c>
      <c r="K114" s="21">
        <v>57877</v>
      </c>
    </row>
    <row r="115" spans="1:82" s="2" customFormat="1" ht="13" thickBot="1">
      <c r="A115" s="14"/>
      <c r="B115" s="134" t="s">
        <v>154</v>
      </c>
      <c r="C115" s="135">
        <v>2022</v>
      </c>
      <c r="D115" s="21">
        <f>SUM(D67,D73,D83,D89,D95,D109)</f>
        <v>1230589</v>
      </c>
      <c r="E115" s="21">
        <f t="shared" ref="E115:F115" si="11">SUM(E67,E73,E83,E89,E95,E109)</f>
        <v>0</v>
      </c>
      <c r="F115" s="21">
        <f t="shared" si="11"/>
        <v>6142</v>
      </c>
      <c r="G115" s="21">
        <f>SUM(G67,G73,G83,G89,G95,G109)</f>
        <v>137091</v>
      </c>
      <c r="H115" s="21">
        <f>SUM(H67,H73,H83,H89,H95,H109)</f>
        <v>134881</v>
      </c>
      <c r="I115" s="21">
        <f>SUM(I67,I73,I83,I89,I95,I109)</f>
        <v>0</v>
      </c>
      <c r="J115" s="21">
        <f t="shared" ref="J115" si="12">SUM(J67,J73,J83,J89,J95,J109)</f>
        <v>307218</v>
      </c>
      <c r="K115" s="21">
        <f>SUM(K67,K73,K83,K89,K95,K109)</f>
        <v>39538</v>
      </c>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row>
    <row r="116" spans="1:82" ht="23.15" customHeight="1">
      <c r="B116" s="56" t="s">
        <v>114</v>
      </c>
      <c r="C116" s="57"/>
      <c r="D116" s="139"/>
      <c r="E116" s="139"/>
      <c r="F116" s="139"/>
      <c r="G116" s="139"/>
      <c r="H116" s="139"/>
      <c r="I116" s="139"/>
      <c r="J116" s="139"/>
      <c r="K116" s="139"/>
    </row>
    <row r="117" spans="1:82" ht="23.15" customHeight="1">
      <c r="B117" s="61" t="s">
        <v>115</v>
      </c>
      <c r="C117" s="14"/>
      <c r="D117" s="41"/>
      <c r="E117" s="41"/>
      <c r="F117" s="41"/>
      <c r="G117" s="41"/>
      <c r="H117" s="41"/>
      <c r="I117" s="41"/>
      <c r="J117" s="41"/>
      <c r="K117" s="41"/>
    </row>
    <row r="118" spans="1:82">
      <c r="B118" s="43" t="s">
        <v>147</v>
      </c>
      <c r="C118" s="19">
        <v>2018</v>
      </c>
      <c r="D118" s="20" t="s">
        <v>14</v>
      </c>
      <c r="E118" s="20" t="s">
        <v>14</v>
      </c>
      <c r="F118" s="20">
        <v>12204</v>
      </c>
      <c r="G118" s="20" t="s">
        <v>149</v>
      </c>
      <c r="H118" s="20">
        <v>1906</v>
      </c>
      <c r="I118" s="20" t="s">
        <v>14</v>
      </c>
      <c r="J118" s="20">
        <v>314292</v>
      </c>
      <c r="K118" s="20">
        <v>361954</v>
      </c>
    </row>
    <row r="119" spans="1:82">
      <c r="B119" s="18"/>
      <c r="C119" s="19">
        <v>2019</v>
      </c>
      <c r="D119" s="20">
        <v>53023</v>
      </c>
      <c r="E119" s="20" t="s">
        <v>14</v>
      </c>
      <c r="F119" s="20">
        <v>5759</v>
      </c>
      <c r="G119" s="20">
        <v>459939</v>
      </c>
      <c r="H119" s="20">
        <v>14880</v>
      </c>
      <c r="I119" s="20" t="s">
        <v>14</v>
      </c>
      <c r="J119" s="20">
        <v>116350</v>
      </c>
      <c r="K119" s="20">
        <v>148299</v>
      </c>
    </row>
    <row r="120" spans="1:82">
      <c r="B120" s="18"/>
      <c r="C120" s="19">
        <v>2020</v>
      </c>
      <c r="D120" s="20">
        <v>78776</v>
      </c>
      <c r="E120" s="20" t="s">
        <v>14</v>
      </c>
      <c r="F120" s="20">
        <v>3647</v>
      </c>
      <c r="G120" s="20">
        <v>223866</v>
      </c>
      <c r="H120" s="20">
        <v>8853</v>
      </c>
      <c r="I120" s="20" t="s">
        <v>14</v>
      </c>
      <c r="J120" s="20">
        <v>895869</v>
      </c>
      <c r="K120" s="20">
        <v>164669</v>
      </c>
    </row>
    <row r="121" spans="1:82">
      <c r="B121" s="18"/>
      <c r="C121" s="19">
        <v>2021</v>
      </c>
      <c r="D121" s="20">
        <v>42126</v>
      </c>
      <c r="E121" s="20" t="s">
        <v>14</v>
      </c>
      <c r="F121" s="20">
        <v>1</v>
      </c>
      <c r="G121" s="20">
        <v>275609</v>
      </c>
      <c r="H121" s="20">
        <v>3180</v>
      </c>
      <c r="I121" s="20" t="s">
        <v>14</v>
      </c>
      <c r="J121" s="20">
        <v>303321</v>
      </c>
      <c r="K121" s="20">
        <v>195070</v>
      </c>
    </row>
    <row r="122" spans="1:82" s="2" customFormat="1">
      <c r="A122" s="14"/>
      <c r="B122" s="18"/>
      <c r="C122" s="19">
        <v>2022</v>
      </c>
      <c r="D122" s="20">
        <v>8230</v>
      </c>
      <c r="E122" s="20" t="s">
        <v>14</v>
      </c>
      <c r="F122" s="20">
        <v>5</v>
      </c>
      <c r="G122" s="20">
        <v>234401</v>
      </c>
      <c r="H122" s="20" t="s">
        <v>14</v>
      </c>
      <c r="I122" s="20" t="s">
        <v>14</v>
      </c>
      <c r="J122" s="20">
        <v>282898</v>
      </c>
      <c r="K122" s="20">
        <v>5279</v>
      </c>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row>
    <row r="123" spans="1:82">
      <c r="B123" s="140" t="s">
        <v>108</v>
      </c>
      <c r="C123" s="19">
        <v>2019</v>
      </c>
      <c r="D123" s="20">
        <v>6</v>
      </c>
      <c r="E123" s="20" t="s">
        <v>14</v>
      </c>
      <c r="F123" s="20" t="s">
        <v>14</v>
      </c>
      <c r="G123" s="20" t="s">
        <v>15</v>
      </c>
      <c r="H123" s="20" t="s">
        <v>14</v>
      </c>
      <c r="I123" s="20" t="s">
        <v>14</v>
      </c>
      <c r="J123" s="20" t="s">
        <v>14</v>
      </c>
      <c r="K123" s="20" t="s">
        <v>14</v>
      </c>
    </row>
    <row r="124" spans="1:82">
      <c r="B124" s="18"/>
      <c r="C124" s="19">
        <v>2020</v>
      </c>
      <c r="D124" s="20" t="s">
        <v>15</v>
      </c>
      <c r="E124" s="20" t="s">
        <v>14</v>
      </c>
      <c r="F124" s="20" t="s">
        <v>15</v>
      </c>
      <c r="G124" s="20" t="s">
        <v>15</v>
      </c>
      <c r="H124" s="20">
        <v>5</v>
      </c>
      <c r="I124" s="20" t="s">
        <v>14</v>
      </c>
      <c r="J124" s="20" t="s">
        <v>14</v>
      </c>
      <c r="K124" s="20" t="s">
        <v>14</v>
      </c>
    </row>
    <row r="125" spans="1:82" s="2" customFormat="1">
      <c r="A125" s="14"/>
      <c r="B125" s="18"/>
      <c r="C125" s="133">
        <v>2022</v>
      </c>
      <c r="D125" s="20" t="s">
        <v>14</v>
      </c>
      <c r="E125" s="20" t="s">
        <v>14</v>
      </c>
      <c r="F125" s="20" t="s">
        <v>14</v>
      </c>
      <c r="G125" s="20" t="s">
        <v>15</v>
      </c>
      <c r="H125" s="20" t="s">
        <v>14</v>
      </c>
      <c r="I125" s="20" t="s">
        <v>14</v>
      </c>
      <c r="J125" s="20" t="s">
        <v>15</v>
      </c>
      <c r="K125" s="20" t="s">
        <v>14</v>
      </c>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row>
    <row r="126" spans="1:82">
      <c r="B126" s="18" t="s">
        <v>38</v>
      </c>
      <c r="C126" s="19">
        <v>2019</v>
      </c>
      <c r="D126" s="20">
        <v>1</v>
      </c>
      <c r="E126" s="20" t="s">
        <v>14</v>
      </c>
      <c r="F126" s="20" t="s">
        <v>14</v>
      </c>
      <c r="G126" s="20" t="s">
        <v>14</v>
      </c>
      <c r="H126" s="20" t="s">
        <v>14</v>
      </c>
      <c r="I126" s="20" t="s">
        <v>14</v>
      </c>
      <c r="J126" s="20" t="s">
        <v>14</v>
      </c>
      <c r="K126" s="20" t="s">
        <v>14</v>
      </c>
    </row>
    <row r="127" spans="1:82">
      <c r="B127" s="18"/>
      <c r="C127" s="19">
        <v>2020</v>
      </c>
      <c r="D127" s="20" t="s">
        <v>14</v>
      </c>
      <c r="E127" s="20" t="s">
        <v>14</v>
      </c>
      <c r="F127" s="20" t="s">
        <v>14</v>
      </c>
      <c r="G127" s="20" t="s">
        <v>14</v>
      </c>
      <c r="H127" s="20" t="s">
        <v>14</v>
      </c>
      <c r="I127" s="20" t="s">
        <v>14</v>
      </c>
      <c r="J127" s="20">
        <v>26</v>
      </c>
      <c r="K127" s="20">
        <v>4</v>
      </c>
    </row>
    <row r="128" spans="1:82" s="2" customFormat="1">
      <c r="A128" s="14"/>
      <c r="B128" s="18"/>
      <c r="C128" s="133">
        <v>2022</v>
      </c>
      <c r="D128" s="20">
        <v>7</v>
      </c>
      <c r="E128" s="20" t="s">
        <v>14</v>
      </c>
      <c r="F128" s="20" t="s">
        <v>14</v>
      </c>
      <c r="G128" s="20" t="s">
        <v>14</v>
      </c>
      <c r="H128" s="20" t="s">
        <v>14</v>
      </c>
      <c r="I128" s="20" t="s">
        <v>14</v>
      </c>
      <c r="J128" s="20" t="s">
        <v>14</v>
      </c>
      <c r="K128" s="20" t="s">
        <v>15</v>
      </c>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row>
    <row r="129" spans="1:82">
      <c r="B129" s="18" t="s">
        <v>40</v>
      </c>
      <c r="C129" s="19">
        <v>2018</v>
      </c>
      <c r="D129" s="20">
        <v>792</v>
      </c>
      <c r="E129" s="20" t="s">
        <v>14</v>
      </c>
      <c r="F129" s="20">
        <v>14</v>
      </c>
      <c r="G129" s="20">
        <v>179</v>
      </c>
      <c r="H129" s="20" t="s">
        <v>14</v>
      </c>
      <c r="I129" s="20" t="s">
        <v>14</v>
      </c>
      <c r="J129" s="20" t="s">
        <v>14</v>
      </c>
      <c r="K129" s="20">
        <v>835</v>
      </c>
    </row>
    <row r="130" spans="1:82">
      <c r="B130" s="18"/>
      <c r="C130" s="19">
        <v>2019</v>
      </c>
      <c r="D130" s="20">
        <v>200</v>
      </c>
      <c r="E130" s="20" t="s">
        <v>14</v>
      </c>
      <c r="F130" s="20" t="s">
        <v>14</v>
      </c>
      <c r="G130" s="20">
        <v>42</v>
      </c>
      <c r="H130" s="20" t="s">
        <v>14</v>
      </c>
      <c r="I130" s="20" t="s">
        <v>14</v>
      </c>
      <c r="J130" s="20" t="s">
        <v>14</v>
      </c>
      <c r="K130" s="20">
        <v>35</v>
      </c>
    </row>
    <row r="131" spans="1:82">
      <c r="B131" s="18"/>
      <c r="C131" s="19">
        <v>2020</v>
      </c>
      <c r="D131" s="20">
        <v>20</v>
      </c>
      <c r="E131" s="20" t="s">
        <v>14</v>
      </c>
      <c r="F131" s="20">
        <v>3</v>
      </c>
      <c r="G131" s="20">
        <v>3</v>
      </c>
      <c r="H131" s="20">
        <v>7</v>
      </c>
      <c r="I131" s="20" t="s">
        <v>14</v>
      </c>
      <c r="J131" s="20" t="s">
        <v>14</v>
      </c>
      <c r="K131" s="20" t="s">
        <v>14</v>
      </c>
    </row>
    <row r="132" spans="1:82" s="14" customFormat="1">
      <c r="B132" s="18"/>
      <c r="C132" s="19">
        <v>2021</v>
      </c>
      <c r="D132" s="20">
        <v>441</v>
      </c>
      <c r="E132" s="20" t="s">
        <v>14</v>
      </c>
      <c r="F132" s="20" t="s">
        <v>14</v>
      </c>
      <c r="G132" s="20">
        <v>13</v>
      </c>
      <c r="H132" s="20" t="s">
        <v>14</v>
      </c>
      <c r="I132" s="20" t="s">
        <v>14</v>
      </c>
      <c r="J132" s="20">
        <v>80</v>
      </c>
      <c r="K132" s="20">
        <v>11</v>
      </c>
    </row>
    <row r="133" spans="1:82" s="2" customFormat="1">
      <c r="A133" s="14"/>
      <c r="B133" s="18"/>
      <c r="C133" s="133">
        <v>2022</v>
      </c>
      <c r="D133" s="20">
        <v>10</v>
      </c>
      <c r="E133" s="20" t="s">
        <v>14</v>
      </c>
      <c r="F133" s="20" t="s">
        <v>14</v>
      </c>
      <c r="G133" s="20">
        <v>23</v>
      </c>
      <c r="H133" s="20" t="s">
        <v>14</v>
      </c>
      <c r="I133" s="20" t="s">
        <v>14</v>
      </c>
      <c r="J133" s="20" t="s">
        <v>14</v>
      </c>
      <c r="K133" s="20">
        <v>1</v>
      </c>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row>
    <row r="134" spans="1:82">
      <c r="B134" s="18" t="s">
        <v>41</v>
      </c>
      <c r="C134" s="19">
        <v>2018</v>
      </c>
      <c r="D134" s="20">
        <v>71540</v>
      </c>
      <c r="E134" s="20">
        <v>2100</v>
      </c>
      <c r="F134" s="20">
        <v>203794</v>
      </c>
      <c r="G134" s="20">
        <v>181657</v>
      </c>
      <c r="H134" s="20">
        <v>7860</v>
      </c>
      <c r="I134" s="20" t="s">
        <v>14</v>
      </c>
      <c r="J134" s="20">
        <v>62135</v>
      </c>
      <c r="K134" s="20">
        <v>4602</v>
      </c>
    </row>
    <row r="135" spans="1:82">
      <c r="B135" s="18"/>
      <c r="C135" s="19">
        <v>2019</v>
      </c>
      <c r="D135" s="20">
        <v>2620</v>
      </c>
      <c r="E135" s="20" t="s">
        <v>14</v>
      </c>
      <c r="F135" s="20">
        <v>26674</v>
      </c>
      <c r="G135" s="20" t="s">
        <v>14</v>
      </c>
      <c r="H135" s="20" t="s">
        <v>14</v>
      </c>
      <c r="I135" s="20" t="s">
        <v>14</v>
      </c>
      <c r="J135" s="20">
        <v>77883</v>
      </c>
      <c r="K135" s="20">
        <v>16680</v>
      </c>
    </row>
    <row r="136" spans="1:82" s="14" customFormat="1">
      <c r="B136" s="18"/>
      <c r="C136" s="19">
        <v>2020</v>
      </c>
      <c r="D136" s="20">
        <v>47599</v>
      </c>
      <c r="E136" s="20" t="s">
        <v>14</v>
      </c>
      <c r="F136" s="20">
        <v>6180</v>
      </c>
      <c r="G136" s="20">
        <v>53827</v>
      </c>
      <c r="H136" s="20" t="s">
        <v>14</v>
      </c>
      <c r="I136" s="20" t="s">
        <v>14</v>
      </c>
      <c r="J136" s="20">
        <v>15105</v>
      </c>
      <c r="K136" s="20">
        <v>18080</v>
      </c>
    </row>
    <row r="137" spans="1:82">
      <c r="B137" s="18"/>
      <c r="C137" s="19">
        <v>2021</v>
      </c>
      <c r="D137" s="20">
        <v>3000</v>
      </c>
      <c r="E137" s="20" t="s">
        <v>14</v>
      </c>
      <c r="F137" s="20" t="s">
        <v>14</v>
      </c>
      <c r="G137" s="20">
        <v>20</v>
      </c>
      <c r="H137" s="20" t="s">
        <v>14</v>
      </c>
      <c r="I137" s="20" t="s">
        <v>14</v>
      </c>
      <c r="J137" s="20">
        <v>18340</v>
      </c>
      <c r="K137" s="20">
        <v>50400</v>
      </c>
    </row>
    <row r="138" spans="1:82" s="2" customFormat="1">
      <c r="A138" s="14"/>
      <c r="B138" s="18"/>
      <c r="C138" s="19">
        <v>2022</v>
      </c>
      <c r="D138" s="20">
        <v>6460</v>
      </c>
      <c r="E138" s="20" t="s">
        <v>14</v>
      </c>
      <c r="F138" s="20">
        <v>360</v>
      </c>
      <c r="G138" s="20">
        <v>9200</v>
      </c>
      <c r="H138" s="20" t="s">
        <v>14</v>
      </c>
      <c r="I138" s="20" t="s">
        <v>14</v>
      </c>
      <c r="J138" s="20">
        <v>22550</v>
      </c>
      <c r="K138" s="20">
        <v>41910</v>
      </c>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row>
    <row r="139" spans="1:82">
      <c r="B139" s="18" t="s">
        <v>42</v>
      </c>
      <c r="C139" s="19">
        <v>2018</v>
      </c>
      <c r="D139" s="20">
        <v>2389</v>
      </c>
      <c r="E139" s="20" t="s">
        <v>14</v>
      </c>
      <c r="F139" s="20" t="s">
        <v>14</v>
      </c>
      <c r="G139" s="20">
        <v>1097</v>
      </c>
      <c r="H139" s="20" t="s">
        <v>14</v>
      </c>
      <c r="I139" s="20" t="s">
        <v>14</v>
      </c>
      <c r="J139" s="20">
        <v>5</v>
      </c>
      <c r="K139" s="20">
        <v>2</v>
      </c>
    </row>
    <row r="140" spans="1:82">
      <c r="B140" s="18"/>
      <c r="C140" s="19">
        <v>2019</v>
      </c>
      <c r="D140" s="20">
        <v>27</v>
      </c>
      <c r="E140" s="20" t="s">
        <v>14</v>
      </c>
      <c r="F140" s="20" t="s">
        <v>14</v>
      </c>
      <c r="G140" s="20">
        <v>5</v>
      </c>
      <c r="H140" s="20">
        <v>2</v>
      </c>
      <c r="I140" s="20" t="s">
        <v>14</v>
      </c>
      <c r="J140" s="20" t="s">
        <v>15</v>
      </c>
      <c r="K140" s="20">
        <v>102</v>
      </c>
    </row>
    <row r="141" spans="1:82">
      <c r="B141" s="18"/>
      <c r="C141" s="19">
        <v>2020</v>
      </c>
      <c r="D141" s="20" t="s">
        <v>15</v>
      </c>
      <c r="E141" s="20" t="s">
        <v>14</v>
      </c>
      <c r="F141" s="20" t="s">
        <v>14</v>
      </c>
      <c r="G141" s="20">
        <v>981</v>
      </c>
      <c r="H141" s="20">
        <v>1</v>
      </c>
      <c r="I141" s="20" t="s">
        <v>14</v>
      </c>
      <c r="J141" s="20" t="s">
        <v>15</v>
      </c>
      <c r="K141" s="20" t="s">
        <v>15</v>
      </c>
    </row>
    <row r="142" spans="1:82">
      <c r="B142" s="18"/>
      <c r="C142" s="19">
        <v>2021</v>
      </c>
      <c r="D142" s="20">
        <v>4</v>
      </c>
      <c r="E142" s="20" t="s">
        <v>14</v>
      </c>
      <c r="F142" s="20" t="s">
        <v>14</v>
      </c>
      <c r="G142" s="20" t="s">
        <v>15</v>
      </c>
      <c r="H142" s="20" t="s">
        <v>14</v>
      </c>
      <c r="I142" s="20" t="s">
        <v>14</v>
      </c>
      <c r="J142" s="20" t="s">
        <v>14</v>
      </c>
      <c r="K142" s="20" t="s">
        <v>15</v>
      </c>
    </row>
    <row r="143" spans="1:82" s="2" customFormat="1">
      <c r="A143" s="14"/>
      <c r="B143" s="18"/>
      <c r="C143" s="19">
        <v>2022</v>
      </c>
      <c r="D143" s="20" t="s">
        <v>14</v>
      </c>
      <c r="E143" s="20" t="s">
        <v>14</v>
      </c>
      <c r="F143" s="20" t="s">
        <v>14</v>
      </c>
      <c r="G143" s="20">
        <v>93</v>
      </c>
      <c r="H143" s="20" t="s">
        <v>14</v>
      </c>
      <c r="I143" s="20" t="s">
        <v>14</v>
      </c>
      <c r="J143" s="20" t="s">
        <v>14</v>
      </c>
      <c r="K143" s="20" t="s">
        <v>14</v>
      </c>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row>
    <row r="144" spans="1:82">
      <c r="B144" s="18" t="s">
        <v>132</v>
      </c>
      <c r="C144" s="19">
        <v>2019</v>
      </c>
      <c r="D144" s="20">
        <v>4</v>
      </c>
      <c r="E144" s="20" t="s">
        <v>14</v>
      </c>
      <c r="F144" s="20" t="s">
        <v>14</v>
      </c>
      <c r="G144" s="20" t="s">
        <v>14</v>
      </c>
      <c r="H144" s="20" t="s">
        <v>14</v>
      </c>
      <c r="I144" s="20" t="s">
        <v>14</v>
      </c>
      <c r="J144" s="20" t="s">
        <v>14</v>
      </c>
      <c r="K144" s="20">
        <v>2</v>
      </c>
    </row>
    <row r="145" spans="1:82">
      <c r="B145" s="18" t="s">
        <v>43</v>
      </c>
      <c r="C145" s="19">
        <v>2019</v>
      </c>
      <c r="D145" s="20" t="s">
        <v>14</v>
      </c>
      <c r="E145" s="20" t="s">
        <v>14</v>
      </c>
      <c r="F145" s="20" t="s">
        <v>14</v>
      </c>
      <c r="G145" s="20">
        <v>13286</v>
      </c>
      <c r="H145" s="20" t="s">
        <v>14</v>
      </c>
      <c r="I145" s="20" t="s">
        <v>14</v>
      </c>
      <c r="J145" s="20" t="s">
        <v>14</v>
      </c>
      <c r="K145" s="20" t="s">
        <v>14</v>
      </c>
    </row>
    <row r="146" spans="1:82">
      <c r="B146" s="18"/>
      <c r="C146" s="19">
        <v>2021</v>
      </c>
      <c r="D146" s="20">
        <v>20</v>
      </c>
      <c r="E146" s="20" t="s">
        <v>14</v>
      </c>
      <c r="F146" s="20" t="s">
        <v>14</v>
      </c>
      <c r="G146" s="20" t="s">
        <v>14</v>
      </c>
      <c r="H146" s="20" t="s">
        <v>14</v>
      </c>
      <c r="I146" s="20" t="s">
        <v>14</v>
      </c>
      <c r="J146" s="20">
        <v>11</v>
      </c>
      <c r="K146" s="20" t="s">
        <v>14</v>
      </c>
    </row>
    <row r="147" spans="1:82">
      <c r="B147" s="18" t="s">
        <v>44</v>
      </c>
      <c r="C147" s="19">
        <v>2019</v>
      </c>
      <c r="D147" s="20">
        <v>2637</v>
      </c>
      <c r="E147" s="20" t="s">
        <v>14</v>
      </c>
      <c r="F147" s="20" t="s">
        <v>14</v>
      </c>
      <c r="G147" s="20">
        <v>737</v>
      </c>
      <c r="H147" s="20" t="s">
        <v>14</v>
      </c>
      <c r="I147" s="20" t="s">
        <v>14</v>
      </c>
      <c r="J147" s="20">
        <v>1745</v>
      </c>
      <c r="K147" s="20">
        <v>2200</v>
      </c>
    </row>
    <row r="148" spans="1:82">
      <c r="B148" s="134" t="s">
        <v>137</v>
      </c>
      <c r="C148" s="135">
        <v>2018</v>
      </c>
      <c r="D148" s="21">
        <f t="shared" ref="D148:K148" si="13">SUM(D118,D129,D134,D139)</f>
        <v>74721</v>
      </c>
      <c r="E148" s="21">
        <f t="shared" si="13"/>
        <v>2100</v>
      </c>
      <c r="F148" s="21">
        <f t="shared" si="13"/>
        <v>216012</v>
      </c>
      <c r="G148" s="21">
        <f t="shared" si="13"/>
        <v>182933</v>
      </c>
      <c r="H148" s="21">
        <f t="shared" si="13"/>
        <v>9766</v>
      </c>
      <c r="I148" s="21">
        <f t="shared" si="13"/>
        <v>0</v>
      </c>
      <c r="J148" s="21">
        <f t="shared" si="13"/>
        <v>376432</v>
      </c>
      <c r="K148" s="21">
        <f t="shared" si="13"/>
        <v>367393</v>
      </c>
    </row>
    <row r="149" spans="1:82">
      <c r="B149" s="134" t="s">
        <v>137</v>
      </c>
      <c r="C149" s="135">
        <v>2019</v>
      </c>
      <c r="D149" s="21">
        <f>SUM(D119,D123,D126,D130,D135,D140,D144,D147)</f>
        <v>58518</v>
      </c>
      <c r="E149" s="21">
        <f>SUM(E119,E123,E126,E130,E135,E140,E144,E147)</f>
        <v>0</v>
      </c>
      <c r="F149" s="21">
        <f>SUM(F119,F123,F126,F130,F135,F140,F144,F147)</f>
        <v>32433</v>
      </c>
      <c r="G149" s="21">
        <f>SUM(G119,G123,G126,G130,G135,G140,G144,G145,G147)</f>
        <v>474009</v>
      </c>
      <c r="H149" s="21">
        <f>SUM(H119,H123,H126,H130,H135,H140,H144,H147)</f>
        <v>14882</v>
      </c>
      <c r="I149" s="21">
        <f>SUM(I119,I123,I126,I130,I135,I140,I144,I147)</f>
        <v>0</v>
      </c>
      <c r="J149" s="21">
        <f>SUM(J119,J123,J126,J130,J135,J140,J144,J147)</f>
        <v>195978</v>
      </c>
      <c r="K149" s="21">
        <f>SUM(K119,K123,K126,K130,K135,K140,K144,K147)</f>
        <v>167318</v>
      </c>
    </row>
    <row r="150" spans="1:82">
      <c r="B150" s="134" t="s">
        <v>137</v>
      </c>
      <c r="C150" s="135">
        <v>2020</v>
      </c>
      <c r="D150" s="21">
        <f t="shared" ref="D150:K150" si="14">SUM(D120,D124,D127,D131,D136,D141)</f>
        <v>126395</v>
      </c>
      <c r="E150" s="21">
        <f t="shared" si="14"/>
        <v>0</v>
      </c>
      <c r="F150" s="21">
        <f t="shared" si="14"/>
        <v>9830</v>
      </c>
      <c r="G150" s="21">
        <f t="shared" si="14"/>
        <v>278677</v>
      </c>
      <c r="H150" s="21">
        <f t="shared" si="14"/>
        <v>8866</v>
      </c>
      <c r="I150" s="21">
        <f t="shared" si="14"/>
        <v>0</v>
      </c>
      <c r="J150" s="21">
        <f t="shared" si="14"/>
        <v>911000</v>
      </c>
      <c r="K150" s="21">
        <f t="shared" si="14"/>
        <v>182753</v>
      </c>
    </row>
    <row r="151" spans="1:82">
      <c r="B151" s="134" t="s">
        <v>137</v>
      </c>
      <c r="C151" s="135">
        <v>2021</v>
      </c>
      <c r="D151" s="21">
        <f t="shared" ref="D151:K151" si="15">SUM(D121,D132,D137,D142,D146)</f>
        <v>45591</v>
      </c>
      <c r="E151" s="21">
        <f t="shared" si="15"/>
        <v>0</v>
      </c>
      <c r="F151" s="21">
        <f t="shared" si="15"/>
        <v>1</v>
      </c>
      <c r="G151" s="21">
        <f t="shared" si="15"/>
        <v>275642</v>
      </c>
      <c r="H151" s="21">
        <f t="shared" si="15"/>
        <v>3180</v>
      </c>
      <c r="I151" s="21">
        <f t="shared" si="15"/>
        <v>0</v>
      </c>
      <c r="J151" s="21">
        <f t="shared" si="15"/>
        <v>321752</v>
      </c>
      <c r="K151" s="21">
        <f t="shared" si="15"/>
        <v>245481</v>
      </c>
    </row>
    <row r="152" spans="1:82" s="2" customFormat="1" ht="13" thickBot="1">
      <c r="A152" s="14"/>
      <c r="B152" s="134" t="s">
        <v>137</v>
      </c>
      <c r="C152" s="135">
        <v>2022</v>
      </c>
      <c r="D152" s="21">
        <f>SUM(D122,D125,D128,D133,D138,D143)</f>
        <v>14707</v>
      </c>
      <c r="E152" s="21">
        <f t="shared" ref="E152:K152" si="16">SUM(E122,E125,E128,E133,E138,E143)</f>
        <v>0</v>
      </c>
      <c r="F152" s="21">
        <f t="shared" si="16"/>
        <v>365</v>
      </c>
      <c r="G152" s="21">
        <f t="shared" si="16"/>
        <v>243717</v>
      </c>
      <c r="H152" s="21">
        <f t="shared" si="16"/>
        <v>0</v>
      </c>
      <c r="I152" s="21">
        <f t="shared" si="16"/>
        <v>0</v>
      </c>
      <c r="J152" s="21">
        <f t="shared" si="16"/>
        <v>305448</v>
      </c>
      <c r="K152" s="21">
        <f t="shared" si="16"/>
        <v>47190</v>
      </c>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row>
    <row r="153" spans="1:82" ht="23.15" customHeight="1">
      <c r="B153" s="62" t="s">
        <v>113</v>
      </c>
      <c r="C153" s="57"/>
      <c r="D153" s="138"/>
      <c r="E153" s="138"/>
      <c r="F153" s="138"/>
      <c r="G153" s="138"/>
      <c r="H153" s="138"/>
      <c r="I153" s="138"/>
      <c r="J153" s="138"/>
      <c r="K153" s="138"/>
    </row>
    <row r="154" spans="1:82">
      <c r="B154" s="18" t="s">
        <v>45</v>
      </c>
      <c r="C154" s="19">
        <v>2018</v>
      </c>
      <c r="D154" s="20" t="s">
        <v>14</v>
      </c>
      <c r="E154" s="20" t="s">
        <v>14</v>
      </c>
      <c r="F154" s="20" t="s">
        <v>14</v>
      </c>
      <c r="G154" s="20" t="s">
        <v>14</v>
      </c>
      <c r="H154" s="20" t="s">
        <v>14</v>
      </c>
      <c r="I154" s="20" t="s">
        <v>14</v>
      </c>
      <c r="J154" s="20" t="s">
        <v>14</v>
      </c>
      <c r="K154" s="20">
        <v>83</v>
      </c>
    </row>
    <row r="155" spans="1:82">
      <c r="B155" s="18"/>
      <c r="C155" s="19">
        <v>2019</v>
      </c>
      <c r="D155" s="20">
        <v>198</v>
      </c>
      <c r="E155" s="20" t="s">
        <v>14</v>
      </c>
      <c r="F155" s="20" t="s">
        <v>14</v>
      </c>
      <c r="G155" s="20" t="s">
        <v>14</v>
      </c>
      <c r="H155" s="20" t="s">
        <v>14</v>
      </c>
      <c r="I155" s="20" t="s">
        <v>14</v>
      </c>
      <c r="J155" s="20" t="s">
        <v>14</v>
      </c>
      <c r="K155" s="20" t="s">
        <v>14</v>
      </c>
    </row>
    <row r="156" spans="1:82" s="2" customFormat="1">
      <c r="A156" s="14"/>
      <c r="B156" s="18" t="s">
        <v>155</v>
      </c>
      <c r="C156" s="19">
        <v>2022</v>
      </c>
      <c r="D156" s="20" t="s">
        <v>14</v>
      </c>
      <c r="E156" s="20" t="s">
        <v>14</v>
      </c>
      <c r="F156" s="20" t="s">
        <v>14</v>
      </c>
      <c r="G156" s="20" t="s">
        <v>14</v>
      </c>
      <c r="H156" s="20" t="s">
        <v>14</v>
      </c>
      <c r="I156" s="20" t="s">
        <v>14</v>
      </c>
      <c r="J156" s="20" t="s">
        <v>14</v>
      </c>
      <c r="K156" s="20" t="s">
        <v>14</v>
      </c>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row>
    <row r="157" spans="1:82">
      <c r="B157" s="134" t="s">
        <v>137</v>
      </c>
      <c r="C157" s="135">
        <v>2018</v>
      </c>
      <c r="D157" s="21">
        <f t="shared" ref="D157:K158" si="17">SUM(D154)</f>
        <v>0</v>
      </c>
      <c r="E157" s="21">
        <f t="shared" si="17"/>
        <v>0</v>
      </c>
      <c r="F157" s="21">
        <f t="shared" si="17"/>
        <v>0</v>
      </c>
      <c r="G157" s="21">
        <f t="shared" si="17"/>
        <v>0</v>
      </c>
      <c r="H157" s="21">
        <f t="shared" si="17"/>
        <v>0</v>
      </c>
      <c r="I157" s="21">
        <f t="shared" si="17"/>
        <v>0</v>
      </c>
      <c r="J157" s="21">
        <f t="shared" si="17"/>
        <v>0</v>
      </c>
      <c r="K157" s="21">
        <f t="shared" si="17"/>
        <v>83</v>
      </c>
    </row>
    <row r="158" spans="1:82">
      <c r="B158" s="134" t="s">
        <v>137</v>
      </c>
      <c r="C158" s="135">
        <v>2019</v>
      </c>
      <c r="D158" s="21">
        <f t="shared" si="17"/>
        <v>198</v>
      </c>
      <c r="E158" s="21">
        <f t="shared" si="17"/>
        <v>0</v>
      </c>
      <c r="F158" s="21">
        <f t="shared" si="17"/>
        <v>0</v>
      </c>
      <c r="G158" s="21">
        <f t="shared" si="17"/>
        <v>0</v>
      </c>
      <c r="H158" s="21">
        <f t="shared" si="17"/>
        <v>0</v>
      </c>
      <c r="I158" s="21">
        <f t="shared" si="17"/>
        <v>0</v>
      </c>
      <c r="J158" s="21">
        <f t="shared" si="17"/>
        <v>0</v>
      </c>
      <c r="K158" s="21">
        <f t="shared" si="17"/>
        <v>0</v>
      </c>
    </row>
    <row r="159" spans="1:82">
      <c r="B159" s="134" t="s">
        <v>137</v>
      </c>
      <c r="C159" s="135">
        <v>2020</v>
      </c>
      <c r="D159" s="21">
        <v>0</v>
      </c>
      <c r="E159" s="21">
        <v>0</v>
      </c>
      <c r="F159" s="21">
        <v>0</v>
      </c>
      <c r="G159" s="21">
        <v>0</v>
      </c>
      <c r="H159" s="21">
        <v>0</v>
      </c>
      <c r="I159" s="21">
        <v>0</v>
      </c>
      <c r="J159" s="21">
        <v>0</v>
      </c>
      <c r="K159" s="21">
        <v>0</v>
      </c>
    </row>
    <row r="160" spans="1:82">
      <c r="B160" s="134" t="s">
        <v>137</v>
      </c>
      <c r="C160" s="135">
        <v>2021</v>
      </c>
      <c r="D160" s="21">
        <v>0</v>
      </c>
      <c r="E160" s="21">
        <v>0</v>
      </c>
      <c r="F160" s="21">
        <v>0</v>
      </c>
      <c r="G160" s="21">
        <v>0</v>
      </c>
      <c r="H160" s="21">
        <v>0</v>
      </c>
      <c r="I160" s="21">
        <v>0</v>
      </c>
      <c r="J160" s="21">
        <v>0</v>
      </c>
      <c r="K160" s="21">
        <v>0</v>
      </c>
    </row>
    <row r="161" spans="1:82" s="2" customFormat="1" ht="13" thickBot="1">
      <c r="A161" s="14"/>
      <c r="B161" s="134" t="s">
        <v>137</v>
      </c>
      <c r="C161" s="135">
        <v>2022</v>
      </c>
      <c r="D161" s="21">
        <f>SUM(D156)</f>
        <v>0</v>
      </c>
      <c r="E161" s="21">
        <f t="shared" ref="E161:K161" si="18">SUM(E156)</f>
        <v>0</v>
      </c>
      <c r="F161" s="21">
        <f t="shared" si="18"/>
        <v>0</v>
      </c>
      <c r="G161" s="21">
        <f t="shared" si="18"/>
        <v>0</v>
      </c>
      <c r="H161" s="21">
        <f t="shared" si="18"/>
        <v>0</v>
      </c>
      <c r="I161" s="21">
        <f t="shared" si="18"/>
        <v>0</v>
      </c>
      <c r="J161" s="21">
        <f t="shared" si="18"/>
        <v>0</v>
      </c>
      <c r="K161" s="21">
        <f t="shared" si="18"/>
        <v>0</v>
      </c>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row>
    <row r="162" spans="1:82" ht="23.15" customHeight="1">
      <c r="B162" s="62" t="s">
        <v>112</v>
      </c>
      <c r="C162" s="57"/>
      <c r="D162" s="138"/>
      <c r="E162" s="138"/>
      <c r="F162" s="138"/>
      <c r="G162" s="138"/>
      <c r="H162" s="138"/>
      <c r="I162" s="138"/>
      <c r="J162" s="138"/>
      <c r="K162" s="138"/>
    </row>
    <row r="163" spans="1:82">
      <c r="B163" s="18" t="s">
        <v>46</v>
      </c>
      <c r="C163" s="19">
        <v>2018</v>
      </c>
      <c r="D163" s="20">
        <v>20146</v>
      </c>
      <c r="E163" s="20" t="s">
        <v>14</v>
      </c>
      <c r="F163" s="20" t="s">
        <v>14</v>
      </c>
      <c r="G163" s="20">
        <v>1313</v>
      </c>
      <c r="H163" s="20" t="s">
        <v>14</v>
      </c>
      <c r="I163" s="20" t="s">
        <v>14</v>
      </c>
      <c r="J163" s="20">
        <v>122</v>
      </c>
      <c r="K163" s="20">
        <v>72185</v>
      </c>
    </row>
    <row r="164" spans="1:82">
      <c r="B164" s="18"/>
      <c r="C164" s="19">
        <v>2019</v>
      </c>
      <c r="D164" s="20">
        <v>2208</v>
      </c>
      <c r="E164" s="20" t="s">
        <v>14</v>
      </c>
      <c r="F164" s="20" t="s">
        <v>14</v>
      </c>
      <c r="G164" s="20">
        <v>11170</v>
      </c>
      <c r="H164" s="20" t="s">
        <v>14</v>
      </c>
      <c r="I164" s="20" t="s">
        <v>14</v>
      </c>
      <c r="J164" s="20">
        <v>45000</v>
      </c>
      <c r="K164" s="20" t="s">
        <v>14</v>
      </c>
    </row>
    <row r="165" spans="1:82">
      <c r="B165" s="18"/>
      <c r="C165" s="19">
        <v>2020</v>
      </c>
      <c r="D165" s="20">
        <v>100</v>
      </c>
      <c r="E165" s="20" t="s">
        <v>14</v>
      </c>
      <c r="F165" s="20" t="s">
        <v>14</v>
      </c>
      <c r="G165" s="20">
        <v>9470</v>
      </c>
      <c r="H165" s="20" t="s">
        <v>14</v>
      </c>
      <c r="I165" s="20" t="s">
        <v>14</v>
      </c>
      <c r="J165" s="20">
        <v>400</v>
      </c>
      <c r="K165" s="20" t="s">
        <v>14</v>
      </c>
    </row>
    <row r="166" spans="1:82">
      <c r="B166" s="18" t="s">
        <v>47</v>
      </c>
      <c r="C166" s="19">
        <v>2018</v>
      </c>
      <c r="D166" s="20" t="s">
        <v>15</v>
      </c>
      <c r="E166" s="20" t="s">
        <v>14</v>
      </c>
      <c r="F166" s="20" t="s">
        <v>14</v>
      </c>
      <c r="G166" s="20" t="s">
        <v>15</v>
      </c>
      <c r="H166" s="20" t="s">
        <v>14</v>
      </c>
      <c r="I166" s="20" t="s">
        <v>14</v>
      </c>
      <c r="J166" s="20" t="s">
        <v>15</v>
      </c>
      <c r="K166" s="20" t="s">
        <v>14</v>
      </c>
    </row>
    <row r="167" spans="1:82">
      <c r="B167" s="18"/>
      <c r="C167" s="19">
        <v>2020</v>
      </c>
      <c r="D167" s="20" t="s">
        <v>15</v>
      </c>
      <c r="E167" s="20" t="s">
        <v>14</v>
      </c>
      <c r="F167" s="20" t="s">
        <v>14</v>
      </c>
      <c r="G167" s="20" t="s">
        <v>15</v>
      </c>
      <c r="H167" s="20" t="s">
        <v>14</v>
      </c>
      <c r="I167" s="20" t="s">
        <v>14</v>
      </c>
      <c r="J167" s="20" t="s">
        <v>14</v>
      </c>
      <c r="K167" s="20" t="s">
        <v>14</v>
      </c>
    </row>
    <row r="168" spans="1:82">
      <c r="B168" s="18" t="s">
        <v>48</v>
      </c>
      <c r="C168" s="19">
        <v>2021</v>
      </c>
      <c r="D168" s="20" t="s">
        <v>14</v>
      </c>
      <c r="E168" s="20" t="s">
        <v>14</v>
      </c>
      <c r="F168" s="20" t="s">
        <v>14</v>
      </c>
      <c r="G168" s="20">
        <v>9</v>
      </c>
      <c r="H168" s="20" t="s">
        <v>14</v>
      </c>
      <c r="I168" s="20" t="s">
        <v>14</v>
      </c>
      <c r="J168" s="20">
        <v>6</v>
      </c>
      <c r="K168" s="20" t="s">
        <v>14</v>
      </c>
    </row>
    <row r="169" spans="1:82" s="2" customFormat="1">
      <c r="A169" s="14"/>
      <c r="B169" s="18"/>
      <c r="C169" s="19">
        <v>2022</v>
      </c>
      <c r="D169" s="20" t="s">
        <v>14</v>
      </c>
      <c r="E169" s="20" t="s">
        <v>14</v>
      </c>
      <c r="F169" s="20" t="s">
        <v>15</v>
      </c>
      <c r="G169" s="20" t="s">
        <v>14</v>
      </c>
      <c r="H169" s="20" t="s">
        <v>14</v>
      </c>
      <c r="I169" s="20" t="s">
        <v>14</v>
      </c>
      <c r="J169" s="20" t="s">
        <v>14</v>
      </c>
      <c r="K169" s="20" t="s">
        <v>14</v>
      </c>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row>
    <row r="170" spans="1:82">
      <c r="B170" s="18" t="s">
        <v>49</v>
      </c>
      <c r="C170" s="19">
        <v>2019</v>
      </c>
      <c r="D170" s="20" t="s">
        <v>14</v>
      </c>
      <c r="E170" s="20" t="s">
        <v>14</v>
      </c>
      <c r="F170" s="20" t="s">
        <v>14</v>
      </c>
      <c r="G170" s="20">
        <v>1</v>
      </c>
      <c r="H170" s="20" t="s">
        <v>14</v>
      </c>
      <c r="I170" s="20" t="s">
        <v>14</v>
      </c>
      <c r="J170" s="20" t="s">
        <v>14</v>
      </c>
      <c r="K170" s="20" t="s">
        <v>14</v>
      </c>
    </row>
    <row r="171" spans="1:82">
      <c r="B171" s="18"/>
      <c r="C171" s="19">
        <v>2021</v>
      </c>
      <c r="D171" s="20">
        <v>23</v>
      </c>
      <c r="E171" s="20" t="s">
        <v>14</v>
      </c>
      <c r="F171" s="20">
        <v>5</v>
      </c>
      <c r="G171" s="20">
        <v>1523</v>
      </c>
      <c r="H171" s="20" t="s">
        <v>14</v>
      </c>
      <c r="I171" s="20" t="s">
        <v>14</v>
      </c>
      <c r="J171" s="20">
        <v>255</v>
      </c>
      <c r="K171" s="20">
        <v>1</v>
      </c>
    </row>
    <row r="172" spans="1:82">
      <c r="B172" s="18" t="s">
        <v>50</v>
      </c>
      <c r="C172" s="19">
        <v>2018</v>
      </c>
      <c r="D172" s="20" t="s">
        <v>14</v>
      </c>
      <c r="E172" s="20" t="s">
        <v>14</v>
      </c>
      <c r="F172" s="20" t="s">
        <v>14</v>
      </c>
      <c r="G172" s="20" t="s">
        <v>14</v>
      </c>
      <c r="H172" s="20">
        <v>248</v>
      </c>
      <c r="I172" s="20" t="s">
        <v>14</v>
      </c>
      <c r="J172" s="20" t="s">
        <v>14</v>
      </c>
      <c r="K172" s="20" t="s">
        <v>14</v>
      </c>
    </row>
    <row r="173" spans="1:82">
      <c r="B173" s="18" t="s">
        <v>52</v>
      </c>
      <c r="C173" s="19">
        <v>2018</v>
      </c>
      <c r="D173" s="20" t="s">
        <v>14</v>
      </c>
      <c r="E173" s="20" t="s">
        <v>14</v>
      </c>
      <c r="F173" s="20">
        <v>619</v>
      </c>
      <c r="G173" s="20">
        <v>12124</v>
      </c>
      <c r="H173" s="20" t="s">
        <v>14</v>
      </c>
      <c r="I173" s="20" t="s">
        <v>14</v>
      </c>
      <c r="J173" s="20">
        <v>1368</v>
      </c>
      <c r="K173" s="20" t="s">
        <v>14</v>
      </c>
    </row>
    <row r="174" spans="1:82" s="2" customFormat="1">
      <c r="A174" s="14"/>
      <c r="B174" s="18"/>
      <c r="C174" s="19">
        <v>2022</v>
      </c>
      <c r="D174" s="20">
        <v>5</v>
      </c>
      <c r="E174" s="20" t="s">
        <v>14</v>
      </c>
      <c r="F174" s="20" t="s">
        <v>14</v>
      </c>
      <c r="G174" s="20">
        <v>29</v>
      </c>
      <c r="H174" s="20" t="s">
        <v>14</v>
      </c>
      <c r="I174" s="20" t="s">
        <v>14</v>
      </c>
      <c r="J174" s="20" t="s">
        <v>14</v>
      </c>
      <c r="K174" s="20" t="s">
        <v>14</v>
      </c>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row>
    <row r="175" spans="1:82">
      <c r="B175" s="18" t="s">
        <v>53</v>
      </c>
      <c r="C175" s="19">
        <v>2018</v>
      </c>
      <c r="D175" s="20" t="s">
        <v>14</v>
      </c>
      <c r="E175" s="20" t="s">
        <v>14</v>
      </c>
      <c r="F175" s="20" t="s">
        <v>14</v>
      </c>
      <c r="G175" s="20" t="s">
        <v>14</v>
      </c>
      <c r="H175" s="20" t="s">
        <v>14</v>
      </c>
      <c r="I175" s="20" t="s">
        <v>14</v>
      </c>
      <c r="J175" s="20">
        <v>9</v>
      </c>
      <c r="K175" s="20" t="s">
        <v>14</v>
      </c>
    </row>
    <row r="176" spans="1:82">
      <c r="B176" s="18"/>
      <c r="C176" s="19">
        <v>2019</v>
      </c>
      <c r="D176" s="20">
        <v>175</v>
      </c>
      <c r="E176" s="20" t="s">
        <v>14</v>
      </c>
      <c r="F176" s="20" t="s">
        <v>14</v>
      </c>
      <c r="G176" s="20">
        <v>117</v>
      </c>
      <c r="H176" s="20" t="s">
        <v>14</v>
      </c>
      <c r="I176" s="20" t="s">
        <v>14</v>
      </c>
      <c r="J176" s="20" t="s">
        <v>15</v>
      </c>
      <c r="K176" s="20" t="s">
        <v>14</v>
      </c>
    </row>
    <row r="177" spans="1:82">
      <c r="B177" s="18"/>
      <c r="C177" s="19">
        <v>2020</v>
      </c>
      <c r="D177" s="20" t="s">
        <v>150</v>
      </c>
      <c r="E177" s="20" t="s">
        <v>14</v>
      </c>
      <c r="F177" s="20" t="s">
        <v>14</v>
      </c>
      <c r="G177" s="20">
        <v>118287</v>
      </c>
      <c r="H177" s="20" t="s">
        <v>15</v>
      </c>
      <c r="I177" s="20" t="s">
        <v>14</v>
      </c>
      <c r="J177" s="20">
        <v>274</v>
      </c>
      <c r="K177" s="20" t="s">
        <v>14</v>
      </c>
    </row>
    <row r="178" spans="1:82">
      <c r="B178" s="18"/>
      <c r="C178" s="141">
        <v>2021</v>
      </c>
      <c r="D178" s="20">
        <v>943</v>
      </c>
      <c r="E178" s="20" t="s">
        <v>14</v>
      </c>
      <c r="F178" s="20"/>
      <c r="G178" s="20">
        <v>273</v>
      </c>
      <c r="H178" s="20" t="s">
        <v>15</v>
      </c>
      <c r="I178" s="20"/>
      <c r="J178" s="20" t="s">
        <v>15</v>
      </c>
      <c r="K178" s="20"/>
    </row>
    <row r="179" spans="1:82">
      <c r="B179" s="18" t="s">
        <v>54</v>
      </c>
      <c r="C179" s="19">
        <v>2018</v>
      </c>
      <c r="D179" s="20" t="s">
        <v>14</v>
      </c>
      <c r="E179" s="20" t="s">
        <v>14</v>
      </c>
      <c r="F179" s="20" t="s">
        <v>14</v>
      </c>
      <c r="G179" s="20">
        <v>1342</v>
      </c>
      <c r="H179" s="20" t="s">
        <v>14</v>
      </c>
      <c r="I179" s="20" t="s">
        <v>14</v>
      </c>
      <c r="J179" s="20">
        <v>876</v>
      </c>
      <c r="K179" s="20" t="s">
        <v>14</v>
      </c>
    </row>
    <row r="180" spans="1:82">
      <c r="B180" s="18"/>
      <c r="C180" s="19">
        <v>2019</v>
      </c>
      <c r="D180" s="20" t="s">
        <v>14</v>
      </c>
      <c r="E180" s="20" t="s">
        <v>14</v>
      </c>
      <c r="F180" s="20" t="s">
        <v>14</v>
      </c>
      <c r="G180" s="20">
        <v>1266</v>
      </c>
      <c r="H180" s="20" t="s">
        <v>14</v>
      </c>
      <c r="I180" s="20" t="s">
        <v>14</v>
      </c>
      <c r="J180" s="20">
        <v>516</v>
      </c>
      <c r="K180" s="20" t="s">
        <v>14</v>
      </c>
    </row>
    <row r="181" spans="1:82">
      <c r="B181" s="18"/>
      <c r="C181" s="19">
        <v>2020</v>
      </c>
      <c r="D181" s="20" t="s">
        <v>14</v>
      </c>
      <c r="E181" s="20" t="s">
        <v>14</v>
      </c>
      <c r="F181" s="20" t="s">
        <v>14</v>
      </c>
      <c r="G181" s="20">
        <v>735</v>
      </c>
      <c r="H181" s="20" t="s">
        <v>14</v>
      </c>
      <c r="I181" s="20" t="s">
        <v>14</v>
      </c>
      <c r="J181" s="20">
        <v>1209</v>
      </c>
      <c r="K181" s="20" t="s">
        <v>14</v>
      </c>
    </row>
    <row r="182" spans="1:82">
      <c r="B182" s="18"/>
      <c r="C182" s="19">
        <v>2021</v>
      </c>
      <c r="D182" s="20" t="s">
        <v>14</v>
      </c>
      <c r="E182" s="20" t="s">
        <v>14</v>
      </c>
      <c r="F182" s="20" t="s">
        <v>14</v>
      </c>
      <c r="G182" s="20">
        <v>542</v>
      </c>
      <c r="H182" s="20" t="s">
        <v>14</v>
      </c>
      <c r="I182" s="20" t="s">
        <v>14</v>
      </c>
      <c r="J182" s="20">
        <v>1003</v>
      </c>
      <c r="K182" s="20" t="s">
        <v>14</v>
      </c>
    </row>
    <row r="183" spans="1:82" s="2" customFormat="1">
      <c r="A183" s="14"/>
      <c r="B183" s="18"/>
      <c r="C183" s="19">
        <v>2022</v>
      </c>
      <c r="D183" s="20" t="s">
        <v>14</v>
      </c>
      <c r="E183" s="20" t="s">
        <v>14</v>
      </c>
      <c r="F183" s="20" t="s">
        <v>14</v>
      </c>
      <c r="G183" s="20">
        <v>98</v>
      </c>
      <c r="H183" s="20" t="s">
        <v>14</v>
      </c>
      <c r="I183" s="20" t="s">
        <v>14</v>
      </c>
      <c r="J183" s="20">
        <v>3082</v>
      </c>
      <c r="K183" s="20" t="s">
        <v>14</v>
      </c>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row>
    <row r="184" spans="1:82">
      <c r="B184" s="18" t="s">
        <v>55</v>
      </c>
      <c r="C184" s="19">
        <v>2018</v>
      </c>
      <c r="D184" s="20">
        <v>10</v>
      </c>
      <c r="E184" s="20" t="s">
        <v>14</v>
      </c>
      <c r="F184" s="20">
        <v>22</v>
      </c>
      <c r="G184" s="20" t="s">
        <v>14</v>
      </c>
      <c r="H184" s="20" t="s">
        <v>14</v>
      </c>
      <c r="I184" s="20" t="s">
        <v>14</v>
      </c>
      <c r="J184" s="20" t="s">
        <v>14</v>
      </c>
      <c r="K184" s="20" t="s">
        <v>14</v>
      </c>
    </row>
    <row r="185" spans="1:82">
      <c r="B185" s="18"/>
      <c r="C185" s="19">
        <v>2019</v>
      </c>
      <c r="D185" s="20">
        <v>1</v>
      </c>
      <c r="E185" s="20" t="s">
        <v>14</v>
      </c>
      <c r="F185" s="20" t="s">
        <v>15</v>
      </c>
      <c r="G185" s="20" t="s">
        <v>14</v>
      </c>
      <c r="H185" s="20" t="s">
        <v>14</v>
      </c>
      <c r="I185" s="20" t="s">
        <v>14</v>
      </c>
      <c r="J185" s="20" t="s">
        <v>14</v>
      </c>
      <c r="K185" s="20" t="s">
        <v>14</v>
      </c>
    </row>
    <row r="186" spans="1:82">
      <c r="B186" s="18"/>
      <c r="C186" s="19">
        <v>2020</v>
      </c>
      <c r="D186" s="20" t="s">
        <v>14</v>
      </c>
      <c r="E186" s="20" t="s">
        <v>14</v>
      </c>
      <c r="F186" s="20">
        <v>20</v>
      </c>
      <c r="G186" s="20" t="s">
        <v>14</v>
      </c>
      <c r="H186" s="20" t="s">
        <v>14</v>
      </c>
      <c r="I186" s="20" t="s">
        <v>14</v>
      </c>
      <c r="J186" s="20" t="s">
        <v>14</v>
      </c>
      <c r="K186" s="20" t="s">
        <v>14</v>
      </c>
    </row>
    <row r="187" spans="1:82">
      <c r="B187" s="18"/>
      <c r="C187" s="19">
        <v>2021</v>
      </c>
      <c r="D187" s="20" t="s">
        <v>14</v>
      </c>
      <c r="E187" s="20" t="s">
        <v>14</v>
      </c>
      <c r="F187" s="20" t="s">
        <v>14</v>
      </c>
      <c r="G187" s="20">
        <v>32</v>
      </c>
      <c r="H187" s="20" t="s">
        <v>14</v>
      </c>
      <c r="I187" s="20" t="s">
        <v>14</v>
      </c>
      <c r="J187" s="20">
        <v>32</v>
      </c>
      <c r="K187" s="20" t="s">
        <v>14</v>
      </c>
    </row>
    <row r="188" spans="1:82">
      <c r="B188" s="18" t="s">
        <v>56</v>
      </c>
      <c r="C188" s="19">
        <v>2018</v>
      </c>
      <c r="D188" s="20">
        <v>8819</v>
      </c>
      <c r="E188" s="20" t="s">
        <v>14</v>
      </c>
      <c r="F188" s="20" t="s">
        <v>14</v>
      </c>
      <c r="G188" s="20">
        <v>1737</v>
      </c>
      <c r="H188" s="20" t="s">
        <v>14</v>
      </c>
      <c r="I188" s="20" t="s">
        <v>14</v>
      </c>
      <c r="J188" s="20">
        <v>20586</v>
      </c>
      <c r="K188" s="20">
        <v>44</v>
      </c>
    </row>
    <row r="189" spans="1:82">
      <c r="B189" s="18"/>
      <c r="C189" s="19">
        <v>2019</v>
      </c>
      <c r="D189" s="20">
        <v>20173</v>
      </c>
      <c r="E189" s="20" t="s">
        <v>14</v>
      </c>
      <c r="F189" s="20" t="s">
        <v>14</v>
      </c>
      <c r="G189" s="20">
        <v>2931</v>
      </c>
      <c r="H189" s="20" t="s">
        <v>14</v>
      </c>
      <c r="I189" s="20" t="s">
        <v>14</v>
      </c>
      <c r="J189" s="20">
        <v>6300</v>
      </c>
      <c r="K189" s="20" t="s">
        <v>14</v>
      </c>
    </row>
    <row r="190" spans="1:82">
      <c r="B190" s="18"/>
      <c r="C190" s="141">
        <v>2020</v>
      </c>
      <c r="D190" s="20" t="s">
        <v>14</v>
      </c>
      <c r="E190" s="20" t="s">
        <v>14</v>
      </c>
      <c r="F190" s="20" t="s">
        <v>14</v>
      </c>
      <c r="G190" s="20">
        <v>400</v>
      </c>
      <c r="H190" s="20" t="s">
        <v>14</v>
      </c>
      <c r="I190" s="20" t="s">
        <v>14</v>
      </c>
      <c r="J190" s="20">
        <v>1175</v>
      </c>
      <c r="K190" s="20" t="s">
        <v>14</v>
      </c>
    </row>
    <row r="191" spans="1:82" s="2" customFormat="1">
      <c r="A191" s="14"/>
      <c r="B191" s="18"/>
      <c r="C191" s="141">
        <v>2022</v>
      </c>
      <c r="D191" s="20" t="s">
        <v>14</v>
      </c>
      <c r="E191" s="20" t="s">
        <v>14</v>
      </c>
      <c r="F191" s="20" t="s">
        <v>14</v>
      </c>
      <c r="G191" s="20">
        <v>16047</v>
      </c>
      <c r="H191" s="20" t="s">
        <v>14</v>
      </c>
      <c r="I191" s="20" t="s">
        <v>14</v>
      </c>
      <c r="J191" s="20" t="s">
        <v>14</v>
      </c>
      <c r="K191" s="20" t="s">
        <v>14</v>
      </c>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row>
    <row r="192" spans="1:82">
      <c r="B192" s="18" t="s">
        <v>57</v>
      </c>
      <c r="C192" s="19">
        <v>2018</v>
      </c>
      <c r="D192" s="20" t="s">
        <v>14</v>
      </c>
      <c r="E192" s="20" t="s">
        <v>14</v>
      </c>
      <c r="F192" s="20" t="s">
        <v>14</v>
      </c>
      <c r="G192" s="20" t="s">
        <v>14</v>
      </c>
      <c r="H192" s="20" t="s">
        <v>14</v>
      </c>
      <c r="I192" s="20" t="s">
        <v>14</v>
      </c>
      <c r="J192" s="20">
        <v>17</v>
      </c>
      <c r="K192" s="20" t="s">
        <v>14</v>
      </c>
    </row>
    <row r="193" spans="1:82">
      <c r="B193" s="18"/>
      <c r="C193" s="19">
        <v>2019</v>
      </c>
      <c r="D193" s="20" t="s">
        <v>14</v>
      </c>
      <c r="E193" s="20" t="s">
        <v>14</v>
      </c>
      <c r="F193" s="20" t="s">
        <v>14</v>
      </c>
      <c r="G193" s="20">
        <v>4</v>
      </c>
      <c r="H193" s="20" t="s">
        <v>14</v>
      </c>
      <c r="I193" s="20" t="s">
        <v>14</v>
      </c>
      <c r="J193" s="20" t="s">
        <v>14</v>
      </c>
      <c r="K193" s="20" t="s">
        <v>14</v>
      </c>
    </row>
    <row r="194" spans="1:82">
      <c r="B194" s="18" t="s">
        <v>148</v>
      </c>
      <c r="C194" s="19">
        <v>2020</v>
      </c>
      <c r="D194" s="20">
        <v>76</v>
      </c>
      <c r="E194" s="20" t="s">
        <v>14</v>
      </c>
      <c r="F194" s="20">
        <v>7</v>
      </c>
      <c r="G194" s="20">
        <v>73</v>
      </c>
      <c r="H194" s="20">
        <v>165</v>
      </c>
      <c r="I194" s="20" t="s">
        <v>14</v>
      </c>
      <c r="J194" s="20" t="s">
        <v>14</v>
      </c>
      <c r="K194" s="20">
        <v>2</v>
      </c>
    </row>
    <row r="195" spans="1:82">
      <c r="B195" s="18"/>
      <c r="C195" s="19">
        <v>2021</v>
      </c>
      <c r="D195" s="20" t="s">
        <v>14</v>
      </c>
      <c r="E195" s="20" t="s">
        <v>14</v>
      </c>
      <c r="F195" s="20" t="s">
        <v>14</v>
      </c>
      <c r="G195" s="20" t="s">
        <v>14</v>
      </c>
      <c r="H195" s="20" t="s">
        <v>14</v>
      </c>
      <c r="I195" s="20">
        <v>2</v>
      </c>
      <c r="J195" s="20" t="s">
        <v>14</v>
      </c>
      <c r="K195" s="20" t="s">
        <v>14</v>
      </c>
    </row>
    <row r="196" spans="1:82">
      <c r="B196" s="18" t="s">
        <v>58</v>
      </c>
      <c r="C196" s="19">
        <v>2018</v>
      </c>
      <c r="D196" s="20" t="s">
        <v>14</v>
      </c>
      <c r="E196" s="20" t="s">
        <v>14</v>
      </c>
      <c r="F196" s="20" t="s">
        <v>14</v>
      </c>
      <c r="G196" s="20">
        <v>5250</v>
      </c>
      <c r="H196" s="20" t="s">
        <v>14</v>
      </c>
      <c r="I196" s="20" t="s">
        <v>14</v>
      </c>
      <c r="J196" s="20">
        <v>540</v>
      </c>
      <c r="K196" s="20">
        <v>40</v>
      </c>
    </row>
    <row r="197" spans="1:82">
      <c r="B197" s="18" t="s">
        <v>59</v>
      </c>
      <c r="C197" s="19">
        <v>2019</v>
      </c>
      <c r="D197" s="20" t="s">
        <v>14</v>
      </c>
      <c r="E197" s="20" t="s">
        <v>14</v>
      </c>
      <c r="F197" s="20" t="s">
        <v>14</v>
      </c>
      <c r="G197" s="20">
        <v>30</v>
      </c>
      <c r="H197" s="20" t="s">
        <v>14</v>
      </c>
      <c r="I197" s="20" t="s">
        <v>14</v>
      </c>
      <c r="J197" s="20" t="s">
        <v>14</v>
      </c>
      <c r="K197" s="20" t="s">
        <v>14</v>
      </c>
    </row>
    <row r="198" spans="1:82">
      <c r="B198" s="18"/>
      <c r="C198" s="19">
        <v>2020</v>
      </c>
      <c r="D198" s="20" t="s">
        <v>14</v>
      </c>
      <c r="E198" s="20" t="s">
        <v>14</v>
      </c>
      <c r="F198" s="20" t="s">
        <v>14</v>
      </c>
      <c r="G198" s="20" t="s">
        <v>14</v>
      </c>
      <c r="H198" s="20" t="s">
        <v>14</v>
      </c>
      <c r="I198" s="20" t="s">
        <v>14</v>
      </c>
      <c r="J198" s="20" t="s">
        <v>14</v>
      </c>
      <c r="K198" s="20" t="s">
        <v>14</v>
      </c>
    </row>
    <row r="199" spans="1:82">
      <c r="B199" s="18"/>
      <c r="C199" s="141">
        <v>2021</v>
      </c>
      <c r="D199" s="20">
        <v>56</v>
      </c>
      <c r="E199" s="20" t="s">
        <v>14</v>
      </c>
      <c r="F199" s="20" t="s">
        <v>14</v>
      </c>
      <c r="G199" s="20">
        <v>33</v>
      </c>
      <c r="H199" s="20" t="s">
        <v>14</v>
      </c>
      <c r="I199" s="20" t="s">
        <v>14</v>
      </c>
      <c r="J199" s="20" t="s">
        <v>14</v>
      </c>
      <c r="K199" s="20" t="s">
        <v>14</v>
      </c>
    </row>
    <row r="200" spans="1:82" s="2" customFormat="1">
      <c r="A200" s="14"/>
      <c r="B200" s="18"/>
      <c r="C200" s="141">
        <v>2022</v>
      </c>
      <c r="D200" s="20" t="s">
        <v>14</v>
      </c>
      <c r="E200" s="20" t="s">
        <v>14</v>
      </c>
      <c r="F200" s="20" t="s">
        <v>14</v>
      </c>
      <c r="G200" s="20">
        <v>17</v>
      </c>
      <c r="H200" s="20" t="s">
        <v>14</v>
      </c>
      <c r="I200" s="20" t="s">
        <v>14</v>
      </c>
      <c r="J200" s="20" t="s">
        <v>14</v>
      </c>
      <c r="K200" s="20" t="s">
        <v>14</v>
      </c>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row>
    <row r="201" spans="1:82">
      <c r="B201" s="134" t="s">
        <v>137</v>
      </c>
      <c r="C201" s="135">
        <v>2018</v>
      </c>
      <c r="D201" s="21">
        <f t="shared" ref="D201:K201" si="19">SUM(D163,D166,D172,D173,D175,D179,D184,D188,D192,D196)</f>
        <v>28975</v>
      </c>
      <c r="E201" s="21">
        <f t="shared" si="19"/>
        <v>0</v>
      </c>
      <c r="F201" s="21">
        <f t="shared" si="19"/>
        <v>641</v>
      </c>
      <c r="G201" s="21">
        <f t="shared" si="19"/>
        <v>21766</v>
      </c>
      <c r="H201" s="21">
        <f t="shared" si="19"/>
        <v>248</v>
      </c>
      <c r="I201" s="21">
        <f t="shared" si="19"/>
        <v>0</v>
      </c>
      <c r="J201" s="21">
        <f t="shared" si="19"/>
        <v>23518</v>
      </c>
      <c r="K201" s="21">
        <f t="shared" si="19"/>
        <v>72269</v>
      </c>
    </row>
    <row r="202" spans="1:82">
      <c r="B202" s="134" t="s">
        <v>137</v>
      </c>
      <c r="C202" s="135">
        <v>2019</v>
      </c>
      <c r="D202" s="21">
        <f t="shared" ref="D202:K202" si="20">SUM(D164,D170,D176,D180,D185,D189,D193,D197)</f>
        <v>22557</v>
      </c>
      <c r="E202" s="21">
        <f t="shared" si="20"/>
        <v>0</v>
      </c>
      <c r="F202" s="21">
        <f t="shared" si="20"/>
        <v>0</v>
      </c>
      <c r="G202" s="21">
        <f t="shared" si="20"/>
        <v>15519</v>
      </c>
      <c r="H202" s="21">
        <f t="shared" si="20"/>
        <v>0</v>
      </c>
      <c r="I202" s="21">
        <f t="shared" si="20"/>
        <v>0</v>
      </c>
      <c r="J202" s="21">
        <f t="shared" si="20"/>
        <v>51816</v>
      </c>
      <c r="K202" s="21">
        <f t="shared" si="20"/>
        <v>0</v>
      </c>
    </row>
    <row r="203" spans="1:82">
      <c r="B203" s="134" t="s">
        <v>137</v>
      </c>
      <c r="C203" s="135">
        <v>2020</v>
      </c>
      <c r="D203" s="21">
        <f t="shared" ref="D203:K203" si="21">SUM(D165,D167,D177,D181,D186,D190,D194,D198)</f>
        <v>176</v>
      </c>
      <c r="E203" s="21">
        <f t="shared" si="21"/>
        <v>0</v>
      </c>
      <c r="F203" s="21">
        <f t="shared" si="21"/>
        <v>27</v>
      </c>
      <c r="G203" s="21">
        <f t="shared" si="21"/>
        <v>128965</v>
      </c>
      <c r="H203" s="21">
        <f t="shared" si="21"/>
        <v>165</v>
      </c>
      <c r="I203" s="21">
        <f t="shared" si="21"/>
        <v>0</v>
      </c>
      <c r="J203" s="21">
        <f t="shared" si="21"/>
        <v>3058</v>
      </c>
      <c r="K203" s="21">
        <f t="shared" si="21"/>
        <v>2</v>
      </c>
    </row>
    <row r="204" spans="1:82">
      <c r="B204" s="134" t="s">
        <v>137</v>
      </c>
      <c r="C204" s="135">
        <v>2021</v>
      </c>
      <c r="D204" s="21">
        <f t="shared" ref="D204:K204" si="22">SUM(D168,D171,D178,D182,D187,D195,D199)</f>
        <v>1022</v>
      </c>
      <c r="E204" s="21">
        <f t="shared" si="22"/>
        <v>0</v>
      </c>
      <c r="F204" s="21">
        <f t="shared" si="22"/>
        <v>5</v>
      </c>
      <c r="G204" s="21">
        <f t="shared" si="22"/>
        <v>2412</v>
      </c>
      <c r="H204" s="21">
        <f t="shared" si="22"/>
        <v>0</v>
      </c>
      <c r="I204" s="21">
        <f t="shared" si="22"/>
        <v>2</v>
      </c>
      <c r="J204" s="21">
        <f t="shared" si="22"/>
        <v>1296</v>
      </c>
      <c r="K204" s="21">
        <f t="shared" si="22"/>
        <v>1</v>
      </c>
    </row>
    <row r="205" spans="1:82" s="2" customFormat="1" ht="13" thickBot="1">
      <c r="A205" s="14"/>
      <c r="B205" s="134" t="s">
        <v>137</v>
      </c>
      <c r="C205" s="135">
        <v>2022</v>
      </c>
      <c r="D205" s="21">
        <f>SUM(D169,D174,D183,D191,D200)</f>
        <v>5</v>
      </c>
      <c r="E205" s="21">
        <f t="shared" ref="E205:K205" si="23">SUM(E169,E174,E183,E191,E200)</f>
        <v>0</v>
      </c>
      <c r="F205" s="21">
        <f t="shared" si="23"/>
        <v>0</v>
      </c>
      <c r="G205" s="21">
        <f>SUM(G169,G174,G183,G191,G200)</f>
        <v>16191</v>
      </c>
      <c r="H205" s="21">
        <f t="shared" si="23"/>
        <v>0</v>
      </c>
      <c r="I205" s="21">
        <f t="shared" si="23"/>
        <v>0</v>
      </c>
      <c r="J205" s="21">
        <f t="shared" si="23"/>
        <v>3082</v>
      </c>
      <c r="K205" s="21">
        <f t="shared" si="23"/>
        <v>0</v>
      </c>
    </row>
    <row r="206" spans="1:82" ht="23.15" customHeight="1">
      <c r="B206" s="56" t="s">
        <v>90</v>
      </c>
      <c r="C206" s="57"/>
      <c r="D206" s="138"/>
      <c r="E206" s="138"/>
      <c r="F206" s="138"/>
      <c r="G206" s="138"/>
      <c r="H206" s="138"/>
      <c r="I206" s="138"/>
      <c r="J206" s="138"/>
      <c r="K206" s="138"/>
    </row>
    <row r="207" spans="1:82" ht="30" customHeight="1">
      <c r="B207" s="61" t="s">
        <v>91</v>
      </c>
      <c r="C207" s="14"/>
      <c r="D207" s="37"/>
      <c r="E207" s="37"/>
      <c r="F207" s="37"/>
      <c r="G207" s="37"/>
      <c r="H207" s="37"/>
      <c r="I207" s="37"/>
      <c r="J207" s="37"/>
      <c r="K207" s="37"/>
    </row>
    <row r="208" spans="1:82">
      <c r="B208" s="18" t="s">
        <v>60</v>
      </c>
      <c r="C208" s="19">
        <v>2018</v>
      </c>
      <c r="D208" s="20" t="s">
        <v>15</v>
      </c>
      <c r="E208" s="20" t="s">
        <v>14</v>
      </c>
      <c r="F208" s="20" t="s">
        <v>14</v>
      </c>
      <c r="G208" s="20" t="s">
        <v>14</v>
      </c>
      <c r="H208" s="20" t="s">
        <v>14</v>
      </c>
      <c r="I208" s="20" t="s">
        <v>14</v>
      </c>
      <c r="J208" s="20">
        <v>3</v>
      </c>
      <c r="K208" s="20" t="s">
        <v>14</v>
      </c>
    </row>
    <row r="209" spans="1:82">
      <c r="B209" s="18"/>
      <c r="C209" s="19">
        <v>2019</v>
      </c>
      <c r="D209" s="20" t="s">
        <v>14</v>
      </c>
      <c r="E209" s="20" t="s">
        <v>14</v>
      </c>
      <c r="F209" s="20" t="s">
        <v>14</v>
      </c>
      <c r="G209" s="20" t="s">
        <v>14</v>
      </c>
      <c r="H209" s="20" t="s">
        <v>14</v>
      </c>
      <c r="I209" s="20" t="s">
        <v>14</v>
      </c>
      <c r="J209" s="20">
        <v>4</v>
      </c>
      <c r="K209" s="20" t="s">
        <v>14</v>
      </c>
    </row>
    <row r="210" spans="1:82">
      <c r="B210" s="18"/>
      <c r="C210" s="19">
        <v>2021</v>
      </c>
      <c r="D210" s="20" t="s">
        <v>14</v>
      </c>
      <c r="E210" s="20" t="s">
        <v>14</v>
      </c>
      <c r="F210" s="20" t="s">
        <v>14</v>
      </c>
      <c r="G210" s="20">
        <v>4</v>
      </c>
      <c r="H210" s="20" t="s">
        <v>14</v>
      </c>
      <c r="I210" s="20" t="s">
        <v>14</v>
      </c>
      <c r="J210" s="20">
        <v>20</v>
      </c>
      <c r="K210" s="20" t="s">
        <v>14</v>
      </c>
    </row>
    <row r="211" spans="1:82">
      <c r="B211" s="18" t="s">
        <v>161</v>
      </c>
      <c r="C211" s="19">
        <v>2022</v>
      </c>
      <c r="D211" s="20" t="s">
        <v>14</v>
      </c>
      <c r="E211" s="20" t="s">
        <v>14</v>
      </c>
      <c r="F211" s="20" t="s">
        <v>14</v>
      </c>
      <c r="G211" s="20" t="s">
        <v>14</v>
      </c>
      <c r="H211" s="20" t="s">
        <v>14</v>
      </c>
      <c r="I211" s="20" t="s">
        <v>14</v>
      </c>
      <c r="J211" s="20">
        <v>3</v>
      </c>
      <c r="K211" s="20" t="s">
        <v>14</v>
      </c>
    </row>
    <row r="212" spans="1:82">
      <c r="B212" s="18" t="s">
        <v>63</v>
      </c>
      <c r="C212" s="19">
        <v>2018</v>
      </c>
      <c r="D212" s="20">
        <v>2</v>
      </c>
      <c r="E212" s="20" t="s">
        <v>14</v>
      </c>
      <c r="F212" s="20" t="s">
        <v>14</v>
      </c>
      <c r="G212" s="20" t="s">
        <v>14</v>
      </c>
      <c r="H212" s="20" t="s">
        <v>14</v>
      </c>
      <c r="I212" s="20" t="s">
        <v>14</v>
      </c>
      <c r="J212" s="20">
        <v>6</v>
      </c>
      <c r="K212" s="20">
        <v>3</v>
      </c>
    </row>
    <row r="213" spans="1:82" s="2" customFormat="1">
      <c r="A213" s="14"/>
      <c r="B213" s="18"/>
      <c r="C213" s="19">
        <v>2022</v>
      </c>
      <c r="D213" s="20">
        <v>2</v>
      </c>
      <c r="E213" s="20" t="s">
        <v>14</v>
      </c>
      <c r="F213" s="20" t="s">
        <v>14</v>
      </c>
      <c r="G213" s="20" t="s">
        <v>14</v>
      </c>
      <c r="H213" s="20" t="s">
        <v>14</v>
      </c>
      <c r="I213" s="20" t="s">
        <v>14</v>
      </c>
      <c r="J213" s="20">
        <v>10</v>
      </c>
      <c r="K213" s="20" t="s">
        <v>14</v>
      </c>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row>
    <row r="214" spans="1:82">
      <c r="B214" s="18" t="s">
        <v>64</v>
      </c>
      <c r="C214" s="19">
        <v>2018</v>
      </c>
      <c r="D214" s="20" t="s">
        <v>14</v>
      </c>
      <c r="E214" s="20" t="s">
        <v>14</v>
      </c>
      <c r="F214" s="20" t="s">
        <v>14</v>
      </c>
      <c r="G214" s="20">
        <v>515</v>
      </c>
      <c r="H214" s="20" t="s">
        <v>14</v>
      </c>
      <c r="I214" s="20" t="s">
        <v>14</v>
      </c>
      <c r="J214" s="20" t="s">
        <v>14</v>
      </c>
      <c r="K214" s="20" t="s">
        <v>14</v>
      </c>
    </row>
    <row r="215" spans="1:82">
      <c r="B215" s="18"/>
      <c r="C215" s="19">
        <v>2019</v>
      </c>
      <c r="D215" s="20" t="s">
        <v>14</v>
      </c>
      <c r="E215" s="20" t="s">
        <v>14</v>
      </c>
      <c r="F215" s="20" t="s">
        <v>14</v>
      </c>
      <c r="G215" s="20">
        <v>112</v>
      </c>
      <c r="H215" s="20" t="s">
        <v>14</v>
      </c>
      <c r="I215" s="20" t="s">
        <v>14</v>
      </c>
      <c r="J215" s="20" t="s">
        <v>15</v>
      </c>
      <c r="K215" s="20" t="s">
        <v>14</v>
      </c>
    </row>
    <row r="216" spans="1:82">
      <c r="B216" s="18"/>
      <c r="C216" s="19">
        <v>2020</v>
      </c>
      <c r="D216" s="20" t="s">
        <v>14</v>
      </c>
      <c r="E216" s="20" t="s">
        <v>14</v>
      </c>
      <c r="F216" s="20" t="s">
        <v>14</v>
      </c>
      <c r="G216" s="20">
        <v>258</v>
      </c>
      <c r="H216" s="20" t="s">
        <v>14</v>
      </c>
      <c r="I216" s="20" t="s">
        <v>14</v>
      </c>
      <c r="J216" s="20">
        <v>40</v>
      </c>
      <c r="K216" s="20" t="s">
        <v>14</v>
      </c>
    </row>
    <row r="217" spans="1:82">
      <c r="B217" s="18"/>
      <c r="C217" s="19">
        <v>2021</v>
      </c>
      <c r="D217" s="20" t="s">
        <v>14</v>
      </c>
      <c r="E217" s="20" t="s">
        <v>14</v>
      </c>
      <c r="F217" s="20" t="s">
        <v>14</v>
      </c>
      <c r="G217" s="20">
        <v>329</v>
      </c>
      <c r="H217" s="20" t="s">
        <v>14</v>
      </c>
      <c r="I217" s="20" t="s">
        <v>14</v>
      </c>
      <c r="J217" s="20" t="s">
        <v>14</v>
      </c>
      <c r="K217" s="20" t="s">
        <v>14</v>
      </c>
    </row>
    <row r="218" spans="1:82" s="2" customFormat="1">
      <c r="A218" s="14"/>
      <c r="B218" s="18"/>
      <c r="C218" s="19">
        <v>2022</v>
      </c>
      <c r="D218" s="20" t="s">
        <v>14</v>
      </c>
      <c r="E218" s="20" t="s">
        <v>14</v>
      </c>
      <c r="F218" s="20" t="s">
        <v>14</v>
      </c>
      <c r="G218" s="20">
        <v>629</v>
      </c>
      <c r="H218" s="20" t="s">
        <v>14</v>
      </c>
      <c r="I218" s="20" t="s">
        <v>14</v>
      </c>
      <c r="J218" s="20">
        <v>6</v>
      </c>
      <c r="K218" s="20" t="s">
        <v>14</v>
      </c>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row>
    <row r="219" spans="1:82">
      <c r="B219" s="18" t="s">
        <v>65</v>
      </c>
      <c r="C219" s="19">
        <v>2019</v>
      </c>
      <c r="D219" s="20" t="s">
        <v>14</v>
      </c>
      <c r="E219" s="20">
        <v>1937</v>
      </c>
      <c r="F219" s="20" t="s">
        <v>14</v>
      </c>
      <c r="G219" s="20" t="s">
        <v>14</v>
      </c>
      <c r="H219" s="20" t="s">
        <v>14</v>
      </c>
      <c r="I219" s="20" t="s">
        <v>14</v>
      </c>
      <c r="J219" s="20" t="s">
        <v>14</v>
      </c>
      <c r="K219" s="20" t="s">
        <v>14</v>
      </c>
    </row>
    <row r="220" spans="1:82">
      <c r="B220" s="18"/>
      <c r="C220" s="19">
        <v>2020</v>
      </c>
      <c r="D220" s="20" t="s">
        <v>14</v>
      </c>
      <c r="E220" s="20" t="s">
        <v>14</v>
      </c>
      <c r="F220" s="20" t="s">
        <v>14</v>
      </c>
      <c r="G220" s="20">
        <v>1</v>
      </c>
      <c r="H220" s="20" t="s">
        <v>14</v>
      </c>
      <c r="I220" s="20" t="s">
        <v>14</v>
      </c>
      <c r="J220" s="20">
        <v>4</v>
      </c>
      <c r="K220" s="20" t="s">
        <v>14</v>
      </c>
    </row>
    <row r="221" spans="1:82">
      <c r="B221" s="18"/>
      <c r="C221" s="19">
        <v>2021</v>
      </c>
      <c r="D221" s="20" t="s">
        <v>14</v>
      </c>
      <c r="E221" s="20" t="s">
        <v>14</v>
      </c>
      <c r="F221" s="20" t="s">
        <v>14</v>
      </c>
      <c r="G221" s="20" t="s">
        <v>14</v>
      </c>
      <c r="H221" s="20" t="s">
        <v>14</v>
      </c>
      <c r="I221" s="20" t="s">
        <v>14</v>
      </c>
      <c r="J221" s="20">
        <v>3</v>
      </c>
      <c r="K221" s="20" t="s">
        <v>14</v>
      </c>
    </row>
    <row r="222" spans="1:82">
      <c r="B222" s="18" t="s">
        <v>66</v>
      </c>
      <c r="C222" s="19">
        <v>2018</v>
      </c>
      <c r="D222" s="20">
        <v>18399</v>
      </c>
      <c r="E222" s="20" t="s">
        <v>14</v>
      </c>
      <c r="F222" s="20" t="s">
        <v>14</v>
      </c>
      <c r="G222" s="20">
        <v>469</v>
      </c>
      <c r="H222" s="20" t="s">
        <v>14</v>
      </c>
      <c r="I222" s="20" t="s">
        <v>14</v>
      </c>
      <c r="J222" s="20">
        <v>9079</v>
      </c>
      <c r="K222" s="20">
        <v>23</v>
      </c>
    </row>
    <row r="223" spans="1:82">
      <c r="B223" s="18"/>
      <c r="C223" s="19">
        <v>2019</v>
      </c>
      <c r="D223" s="20">
        <v>3222</v>
      </c>
      <c r="E223" s="20" t="s">
        <v>14</v>
      </c>
      <c r="F223" s="20" t="s">
        <v>14</v>
      </c>
      <c r="G223" s="20">
        <v>174</v>
      </c>
      <c r="H223" s="20">
        <v>25</v>
      </c>
      <c r="I223" s="20" t="s">
        <v>14</v>
      </c>
      <c r="J223" s="20">
        <v>200</v>
      </c>
      <c r="K223" s="20">
        <v>1847</v>
      </c>
    </row>
    <row r="224" spans="1:82">
      <c r="B224" s="18"/>
      <c r="C224" s="19">
        <v>2020</v>
      </c>
      <c r="D224" s="20">
        <v>3520</v>
      </c>
      <c r="E224" s="20" t="s">
        <v>14</v>
      </c>
      <c r="F224" s="20" t="s">
        <v>14</v>
      </c>
      <c r="G224" s="20">
        <v>722</v>
      </c>
      <c r="H224" s="20">
        <v>165</v>
      </c>
      <c r="I224" s="20" t="s">
        <v>14</v>
      </c>
      <c r="J224" s="20">
        <v>149</v>
      </c>
      <c r="K224" s="20">
        <v>1350</v>
      </c>
    </row>
    <row r="225" spans="1:82">
      <c r="B225" s="18"/>
      <c r="C225" s="19">
        <v>2021</v>
      </c>
      <c r="D225" s="20">
        <v>1015</v>
      </c>
      <c r="E225" s="20" t="s">
        <v>14</v>
      </c>
      <c r="F225" s="20" t="s">
        <v>14</v>
      </c>
      <c r="G225" s="20">
        <v>484</v>
      </c>
      <c r="H225" s="20">
        <v>147</v>
      </c>
      <c r="I225" s="20" t="s">
        <v>14</v>
      </c>
      <c r="J225" s="20">
        <v>2329</v>
      </c>
      <c r="K225" s="20">
        <v>996</v>
      </c>
    </row>
    <row r="226" spans="1:82" s="2" customFormat="1">
      <c r="A226" s="14"/>
      <c r="B226" s="18"/>
      <c r="C226" s="19">
        <v>2022</v>
      </c>
      <c r="D226" s="20">
        <v>360</v>
      </c>
      <c r="E226" s="20" t="s">
        <v>14</v>
      </c>
      <c r="F226" s="20" t="s">
        <v>14</v>
      </c>
      <c r="G226" s="20">
        <v>777</v>
      </c>
      <c r="H226" s="20">
        <v>8</v>
      </c>
      <c r="I226" s="20" t="s">
        <v>14</v>
      </c>
      <c r="J226" s="20">
        <v>22302</v>
      </c>
      <c r="K226" s="20">
        <v>138</v>
      </c>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row>
    <row r="227" spans="1:82">
      <c r="B227" s="134" t="s">
        <v>137</v>
      </c>
      <c r="C227" s="32">
        <v>2018</v>
      </c>
      <c r="D227" s="17">
        <f t="shared" ref="D227:K227" si="24">SUM(D208,D212,D214,D222)</f>
        <v>18401</v>
      </c>
      <c r="E227" s="17">
        <f t="shared" si="24"/>
        <v>0</v>
      </c>
      <c r="F227" s="17">
        <f t="shared" si="24"/>
        <v>0</v>
      </c>
      <c r="G227" s="17">
        <f t="shared" si="24"/>
        <v>984</v>
      </c>
      <c r="H227" s="17">
        <f t="shared" si="24"/>
        <v>0</v>
      </c>
      <c r="I227" s="17">
        <f t="shared" si="24"/>
        <v>0</v>
      </c>
      <c r="J227" s="17">
        <f t="shared" si="24"/>
        <v>9088</v>
      </c>
      <c r="K227" s="17">
        <f t="shared" si="24"/>
        <v>26</v>
      </c>
    </row>
    <row r="228" spans="1:82">
      <c r="B228" s="134" t="s">
        <v>137</v>
      </c>
      <c r="C228" s="32">
        <v>2019</v>
      </c>
      <c r="D228" s="17">
        <f t="shared" ref="D228:K228" si="25">SUM(D209,D215,D219,D223)</f>
        <v>3222</v>
      </c>
      <c r="E228" s="17">
        <f t="shared" si="25"/>
        <v>1937</v>
      </c>
      <c r="F228" s="17">
        <f t="shared" si="25"/>
        <v>0</v>
      </c>
      <c r="G228" s="17">
        <f t="shared" si="25"/>
        <v>286</v>
      </c>
      <c r="H228" s="17">
        <f t="shared" si="25"/>
        <v>25</v>
      </c>
      <c r="I228" s="17">
        <f t="shared" si="25"/>
        <v>0</v>
      </c>
      <c r="J228" s="17">
        <f t="shared" si="25"/>
        <v>204</v>
      </c>
      <c r="K228" s="17">
        <f t="shared" si="25"/>
        <v>1847</v>
      </c>
    </row>
    <row r="229" spans="1:82">
      <c r="B229" s="134" t="s">
        <v>137</v>
      </c>
      <c r="C229" s="32">
        <v>2020</v>
      </c>
      <c r="D229" s="17">
        <f t="shared" ref="D229:K229" si="26">SUM(D216,D220,D224)</f>
        <v>3520</v>
      </c>
      <c r="E229" s="17">
        <f t="shared" si="26"/>
        <v>0</v>
      </c>
      <c r="F229" s="17">
        <f t="shared" si="26"/>
        <v>0</v>
      </c>
      <c r="G229" s="17">
        <f t="shared" si="26"/>
        <v>981</v>
      </c>
      <c r="H229" s="17">
        <f t="shared" si="26"/>
        <v>165</v>
      </c>
      <c r="I229" s="17">
        <f t="shared" si="26"/>
        <v>0</v>
      </c>
      <c r="J229" s="17">
        <f t="shared" si="26"/>
        <v>193</v>
      </c>
      <c r="K229" s="17">
        <f t="shared" si="26"/>
        <v>1350</v>
      </c>
    </row>
    <row r="230" spans="1:82">
      <c r="B230" s="134" t="s">
        <v>137</v>
      </c>
      <c r="C230" s="135">
        <v>2021</v>
      </c>
      <c r="D230" s="21">
        <f>SUM(D210,D217,D221,D225)</f>
        <v>1015</v>
      </c>
      <c r="E230" s="21">
        <f t="shared" ref="E230:K230" si="27">SUM(E210,E217,E221,E225)</f>
        <v>0</v>
      </c>
      <c r="F230" s="21">
        <f t="shared" si="27"/>
        <v>0</v>
      </c>
      <c r="G230" s="21">
        <f t="shared" si="27"/>
        <v>817</v>
      </c>
      <c r="H230" s="21">
        <f t="shared" si="27"/>
        <v>147</v>
      </c>
      <c r="I230" s="21">
        <f t="shared" si="27"/>
        <v>0</v>
      </c>
      <c r="J230" s="21">
        <f t="shared" si="27"/>
        <v>2352</v>
      </c>
      <c r="K230" s="21">
        <f t="shared" si="27"/>
        <v>996</v>
      </c>
    </row>
    <row r="231" spans="1:82" s="2" customFormat="1" ht="13" thickBot="1">
      <c r="A231" s="14"/>
      <c r="B231" s="134" t="s">
        <v>137</v>
      </c>
      <c r="C231" s="135">
        <v>2022</v>
      </c>
      <c r="D231" s="21">
        <f>SUM(D211,D213,D218,D226)</f>
        <v>362</v>
      </c>
      <c r="E231" s="21">
        <f t="shared" ref="E231:K231" si="28">SUM(E211,E213,E218,E226)</f>
        <v>0</v>
      </c>
      <c r="F231" s="21">
        <f t="shared" si="28"/>
        <v>0</v>
      </c>
      <c r="G231" s="21">
        <f t="shared" si="28"/>
        <v>1406</v>
      </c>
      <c r="H231" s="21">
        <f t="shared" si="28"/>
        <v>8</v>
      </c>
      <c r="I231" s="21">
        <f t="shared" si="28"/>
        <v>0</v>
      </c>
      <c r="J231" s="21">
        <f t="shared" si="28"/>
        <v>22321</v>
      </c>
      <c r="K231" s="21">
        <f t="shared" si="28"/>
        <v>138</v>
      </c>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row>
    <row r="232" spans="1:82" ht="28.5" customHeight="1">
      <c r="B232" s="62" t="s">
        <v>111</v>
      </c>
      <c r="C232" s="57"/>
      <c r="D232" s="138"/>
      <c r="E232" s="138"/>
      <c r="F232" s="138"/>
      <c r="G232" s="138"/>
      <c r="H232" s="138"/>
      <c r="I232" s="138"/>
      <c r="J232" s="138"/>
      <c r="K232" s="138"/>
    </row>
    <row r="233" spans="1:82">
      <c r="B233" s="18" t="s">
        <v>67</v>
      </c>
      <c r="C233" s="19">
        <v>2018</v>
      </c>
      <c r="D233" s="20">
        <v>1</v>
      </c>
      <c r="E233" s="20" t="s">
        <v>14</v>
      </c>
      <c r="F233" s="20">
        <v>1</v>
      </c>
      <c r="G233" s="20">
        <v>2</v>
      </c>
      <c r="H233" s="20" t="s">
        <v>14</v>
      </c>
      <c r="I233" s="20" t="s">
        <v>14</v>
      </c>
      <c r="J233" s="20">
        <v>2</v>
      </c>
      <c r="K233" s="20">
        <v>12</v>
      </c>
    </row>
    <row r="234" spans="1:82">
      <c r="B234" s="18"/>
      <c r="C234" s="19">
        <v>2019</v>
      </c>
      <c r="D234" s="20">
        <v>2</v>
      </c>
      <c r="E234" s="20" t="s">
        <v>14</v>
      </c>
      <c r="F234" s="20" t="s">
        <v>14</v>
      </c>
      <c r="G234" s="20">
        <v>2</v>
      </c>
      <c r="H234" s="20" t="s">
        <v>14</v>
      </c>
      <c r="I234" s="20" t="s">
        <v>14</v>
      </c>
      <c r="J234" s="20">
        <v>5</v>
      </c>
      <c r="K234" s="20">
        <v>3</v>
      </c>
    </row>
    <row r="235" spans="1:82">
      <c r="B235" s="18"/>
      <c r="C235" s="19">
        <v>2020</v>
      </c>
      <c r="D235" s="20">
        <v>14</v>
      </c>
      <c r="E235" s="20" t="s">
        <v>14</v>
      </c>
      <c r="F235" s="20" t="s">
        <v>15</v>
      </c>
      <c r="G235" s="20">
        <v>11</v>
      </c>
      <c r="H235" s="20" t="s">
        <v>14</v>
      </c>
      <c r="I235" s="20" t="s">
        <v>14</v>
      </c>
      <c r="J235" s="20">
        <v>5</v>
      </c>
      <c r="K235" s="20">
        <v>23</v>
      </c>
    </row>
    <row r="236" spans="1:82">
      <c r="B236" s="18"/>
      <c r="C236" s="19">
        <v>2021</v>
      </c>
      <c r="D236" s="20">
        <v>9</v>
      </c>
      <c r="E236" s="20" t="s">
        <v>14</v>
      </c>
      <c r="F236" s="20">
        <v>1</v>
      </c>
      <c r="G236" s="20">
        <v>10</v>
      </c>
      <c r="H236" s="20" t="s">
        <v>15</v>
      </c>
      <c r="I236" s="20" t="s">
        <v>14</v>
      </c>
      <c r="J236" s="20">
        <v>6</v>
      </c>
      <c r="K236" s="20">
        <v>9</v>
      </c>
    </row>
    <row r="237" spans="1:82" s="2" customFormat="1">
      <c r="A237" s="14"/>
      <c r="B237" s="18"/>
      <c r="C237" s="19">
        <v>2022</v>
      </c>
      <c r="D237" s="20" t="s">
        <v>14</v>
      </c>
      <c r="E237" s="20" t="s">
        <v>14</v>
      </c>
      <c r="F237" s="20">
        <v>2</v>
      </c>
      <c r="G237" s="20" t="s">
        <v>14</v>
      </c>
      <c r="H237" s="20" t="s">
        <v>15</v>
      </c>
      <c r="I237" s="20" t="s">
        <v>14</v>
      </c>
      <c r="J237" s="20" t="s">
        <v>14</v>
      </c>
      <c r="K237" s="20" t="s">
        <v>14</v>
      </c>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row>
    <row r="238" spans="1:82">
      <c r="B238" s="18" t="s">
        <v>68</v>
      </c>
      <c r="C238" s="19">
        <v>2020</v>
      </c>
      <c r="D238" s="20">
        <v>1948</v>
      </c>
      <c r="E238" s="20" t="s">
        <v>14</v>
      </c>
      <c r="F238" s="20">
        <v>406</v>
      </c>
      <c r="G238" s="20">
        <v>3935</v>
      </c>
      <c r="H238" s="20" t="s">
        <v>14</v>
      </c>
      <c r="I238" s="20" t="s">
        <v>14</v>
      </c>
      <c r="J238" s="20" t="s">
        <v>14</v>
      </c>
      <c r="K238" s="20">
        <v>580</v>
      </c>
    </row>
    <row r="239" spans="1:82" s="14" customFormat="1">
      <c r="B239" s="18"/>
      <c r="C239" s="19">
        <v>2021</v>
      </c>
      <c r="D239" s="20">
        <v>11059</v>
      </c>
      <c r="E239" s="20" t="s">
        <v>14</v>
      </c>
      <c r="F239" s="20">
        <v>45</v>
      </c>
      <c r="G239" s="20">
        <v>2229</v>
      </c>
      <c r="H239" s="20">
        <v>5445</v>
      </c>
      <c r="I239" s="20" t="s">
        <v>14</v>
      </c>
      <c r="J239" s="20">
        <v>1133</v>
      </c>
      <c r="K239" s="20">
        <v>1495</v>
      </c>
    </row>
    <row r="240" spans="1:82" s="2" customFormat="1">
      <c r="A240" s="14"/>
      <c r="B240" s="18"/>
      <c r="C240" s="19">
        <v>2022</v>
      </c>
      <c r="D240" s="20">
        <v>1252</v>
      </c>
      <c r="E240" s="20" t="s">
        <v>14</v>
      </c>
      <c r="F240" s="20" t="s">
        <v>14</v>
      </c>
      <c r="G240" s="20">
        <v>204</v>
      </c>
      <c r="H240" s="20">
        <v>1</v>
      </c>
      <c r="I240" s="20" t="s">
        <v>14</v>
      </c>
      <c r="J240" s="20">
        <v>1</v>
      </c>
      <c r="K240" s="20">
        <v>392</v>
      </c>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row>
    <row r="241" spans="1:82">
      <c r="B241" s="18" t="s">
        <v>133</v>
      </c>
      <c r="C241" s="19">
        <v>2021</v>
      </c>
      <c r="D241" s="20" t="s">
        <v>14</v>
      </c>
      <c r="E241" s="20" t="s">
        <v>14</v>
      </c>
      <c r="F241" s="20" t="s">
        <v>14</v>
      </c>
      <c r="G241" s="20" t="s">
        <v>14</v>
      </c>
      <c r="H241" s="20" t="s">
        <v>14</v>
      </c>
      <c r="I241" s="20" t="s">
        <v>14</v>
      </c>
      <c r="J241" s="20" t="s">
        <v>14</v>
      </c>
      <c r="K241" s="20">
        <v>30</v>
      </c>
    </row>
    <row r="242" spans="1:82">
      <c r="B242" s="18" t="s">
        <v>134</v>
      </c>
      <c r="C242" s="19">
        <v>2020</v>
      </c>
      <c r="D242" s="20">
        <v>3</v>
      </c>
      <c r="E242" s="20" t="s">
        <v>14</v>
      </c>
      <c r="F242" s="20" t="s">
        <v>14</v>
      </c>
      <c r="G242" s="20">
        <v>20</v>
      </c>
      <c r="H242" s="20" t="s">
        <v>14</v>
      </c>
      <c r="I242" s="20" t="s">
        <v>14</v>
      </c>
      <c r="J242" s="20" t="s">
        <v>14</v>
      </c>
      <c r="K242" s="20">
        <v>32</v>
      </c>
    </row>
    <row r="243" spans="1:82">
      <c r="B243" s="90" t="s">
        <v>138</v>
      </c>
      <c r="C243" s="19">
        <v>2018</v>
      </c>
      <c r="D243" s="20">
        <v>305</v>
      </c>
      <c r="E243" s="20" t="s">
        <v>14</v>
      </c>
      <c r="F243" s="20" t="s">
        <v>14</v>
      </c>
      <c r="G243" s="20">
        <v>247</v>
      </c>
      <c r="H243" s="20" t="s">
        <v>14</v>
      </c>
      <c r="I243" s="20" t="s">
        <v>14</v>
      </c>
      <c r="J243" s="20" t="s">
        <v>14</v>
      </c>
      <c r="K243" s="20">
        <v>904</v>
      </c>
    </row>
    <row r="244" spans="1:82">
      <c r="B244" s="18"/>
      <c r="C244" s="19">
        <v>2019</v>
      </c>
      <c r="D244" s="20">
        <v>23</v>
      </c>
      <c r="E244" s="20" t="s">
        <v>14</v>
      </c>
      <c r="F244" s="20" t="s">
        <v>14</v>
      </c>
      <c r="G244" s="20">
        <v>80</v>
      </c>
      <c r="H244" s="20" t="s">
        <v>14</v>
      </c>
      <c r="I244" s="20" t="s">
        <v>14</v>
      </c>
      <c r="J244" s="20" t="s">
        <v>14</v>
      </c>
      <c r="K244" s="20">
        <v>380</v>
      </c>
    </row>
    <row r="245" spans="1:82" s="14" customFormat="1">
      <c r="B245" s="18"/>
      <c r="C245" s="19">
        <v>2020</v>
      </c>
      <c r="D245" s="20">
        <v>20</v>
      </c>
      <c r="E245" s="20" t="s">
        <v>14</v>
      </c>
      <c r="F245" s="20" t="s">
        <v>14</v>
      </c>
      <c r="G245" s="20">
        <v>132</v>
      </c>
      <c r="H245" s="20" t="s">
        <v>14</v>
      </c>
      <c r="I245" s="20" t="s">
        <v>14</v>
      </c>
      <c r="J245" s="20" t="s">
        <v>14</v>
      </c>
      <c r="K245" s="20">
        <v>462</v>
      </c>
    </row>
    <row r="246" spans="1:82">
      <c r="B246" s="18"/>
      <c r="C246" s="19">
        <v>2021</v>
      </c>
      <c r="D246" s="20">
        <v>17</v>
      </c>
      <c r="E246" s="20" t="s">
        <v>14</v>
      </c>
      <c r="F246" s="20" t="s">
        <v>14</v>
      </c>
      <c r="G246" s="20">
        <v>128</v>
      </c>
      <c r="H246" s="20" t="s">
        <v>14</v>
      </c>
      <c r="I246" s="20" t="s">
        <v>14</v>
      </c>
      <c r="J246" s="20" t="s">
        <v>14</v>
      </c>
      <c r="K246" s="20">
        <v>692</v>
      </c>
    </row>
    <row r="247" spans="1:82" s="2" customFormat="1">
      <c r="A247" s="14"/>
      <c r="B247" s="18"/>
      <c r="C247" s="19">
        <v>2022</v>
      </c>
      <c r="D247" s="20">
        <v>83</v>
      </c>
      <c r="E247" s="20" t="s">
        <v>14</v>
      </c>
      <c r="F247" s="20" t="s">
        <v>14</v>
      </c>
      <c r="G247" s="20">
        <v>202</v>
      </c>
      <c r="H247" s="20" t="s">
        <v>14</v>
      </c>
      <c r="I247" s="20" t="s">
        <v>14</v>
      </c>
      <c r="J247" s="20" t="s">
        <v>14</v>
      </c>
      <c r="K247" s="20">
        <v>607</v>
      </c>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row>
    <row r="248" spans="1:82">
      <c r="B248" s="18" t="s">
        <v>71</v>
      </c>
      <c r="C248" s="19">
        <v>2018</v>
      </c>
      <c r="D248" s="20">
        <v>7</v>
      </c>
      <c r="E248" s="20" t="s">
        <v>14</v>
      </c>
      <c r="F248" s="20" t="s">
        <v>14</v>
      </c>
      <c r="G248" s="20">
        <v>1</v>
      </c>
      <c r="H248" s="20" t="s">
        <v>14</v>
      </c>
      <c r="I248" s="20" t="s">
        <v>14</v>
      </c>
      <c r="J248" s="20">
        <v>32</v>
      </c>
      <c r="K248" s="20" t="s">
        <v>14</v>
      </c>
    </row>
    <row r="249" spans="1:82" s="14" customFormat="1">
      <c r="B249" s="18"/>
      <c r="C249" s="19">
        <v>2019</v>
      </c>
      <c r="D249" s="20">
        <v>11</v>
      </c>
      <c r="E249" s="20" t="s">
        <v>14</v>
      </c>
      <c r="F249" s="20" t="s">
        <v>14</v>
      </c>
      <c r="G249" s="20">
        <v>13</v>
      </c>
      <c r="H249" s="20" t="s">
        <v>14</v>
      </c>
      <c r="I249" s="20" t="s">
        <v>14</v>
      </c>
      <c r="J249" s="20">
        <v>4</v>
      </c>
      <c r="K249" s="20" t="s">
        <v>14</v>
      </c>
    </row>
    <row r="250" spans="1:82">
      <c r="B250" s="18"/>
      <c r="C250" s="19">
        <v>2020</v>
      </c>
      <c r="D250" s="20">
        <v>11</v>
      </c>
      <c r="E250" s="20" t="s">
        <v>14</v>
      </c>
      <c r="F250" s="20" t="s">
        <v>14</v>
      </c>
      <c r="G250" s="20">
        <v>13</v>
      </c>
      <c r="H250" s="20" t="s">
        <v>14</v>
      </c>
      <c r="I250" s="20" t="s">
        <v>14</v>
      </c>
      <c r="J250" s="20">
        <v>4</v>
      </c>
      <c r="K250" s="20" t="s">
        <v>14</v>
      </c>
    </row>
    <row r="251" spans="1:82">
      <c r="B251" s="18"/>
      <c r="C251" s="19">
        <v>2021</v>
      </c>
      <c r="D251" s="20" t="s">
        <v>15</v>
      </c>
      <c r="E251" s="20" t="s">
        <v>14</v>
      </c>
      <c r="F251" s="20" t="s">
        <v>14</v>
      </c>
      <c r="G251" s="20" t="s">
        <v>14</v>
      </c>
      <c r="H251" s="20" t="s">
        <v>14</v>
      </c>
      <c r="I251" s="20" t="s">
        <v>14</v>
      </c>
      <c r="J251" s="20">
        <v>6</v>
      </c>
      <c r="K251" s="20" t="s">
        <v>15</v>
      </c>
    </row>
    <row r="252" spans="1:82" s="2" customFormat="1">
      <c r="A252" s="14"/>
      <c r="B252" s="18"/>
      <c r="C252" s="19">
        <v>2022</v>
      </c>
      <c r="D252" s="20" t="s">
        <v>14</v>
      </c>
      <c r="E252" s="20" t="s">
        <v>14</v>
      </c>
      <c r="F252" s="20" t="s">
        <v>14</v>
      </c>
      <c r="G252" s="20">
        <v>2</v>
      </c>
      <c r="H252" s="20" t="s">
        <v>14</v>
      </c>
      <c r="I252" s="20" t="s">
        <v>14</v>
      </c>
      <c r="J252" s="20" t="s">
        <v>15</v>
      </c>
      <c r="K252" s="20" t="s">
        <v>14</v>
      </c>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row>
    <row r="253" spans="1:82">
      <c r="B253" s="18" t="s">
        <v>72</v>
      </c>
      <c r="C253" s="19">
        <v>2021</v>
      </c>
      <c r="D253" s="20" t="s">
        <v>14</v>
      </c>
      <c r="E253" s="20" t="s">
        <v>14</v>
      </c>
      <c r="F253" s="20" t="s">
        <v>14</v>
      </c>
      <c r="G253" s="20" t="s">
        <v>14</v>
      </c>
      <c r="H253" s="20" t="s">
        <v>14</v>
      </c>
      <c r="I253" s="20" t="s">
        <v>14</v>
      </c>
      <c r="J253" s="20" t="s">
        <v>15</v>
      </c>
      <c r="K253" s="20" t="s">
        <v>14</v>
      </c>
    </row>
    <row r="254" spans="1:82" s="14" customFormat="1">
      <c r="B254" s="18" t="s">
        <v>74</v>
      </c>
      <c r="C254" s="19">
        <v>2018</v>
      </c>
      <c r="D254" s="20">
        <v>3249</v>
      </c>
      <c r="E254" s="20" t="s">
        <v>14</v>
      </c>
      <c r="F254" s="20" t="s">
        <v>14</v>
      </c>
      <c r="G254" s="20">
        <v>3097</v>
      </c>
      <c r="H254" s="20">
        <v>10</v>
      </c>
      <c r="I254" s="20" t="s">
        <v>14</v>
      </c>
      <c r="J254" s="20">
        <v>2122</v>
      </c>
      <c r="K254" s="20">
        <v>169</v>
      </c>
    </row>
    <row r="255" spans="1:82">
      <c r="B255" s="18"/>
      <c r="C255" s="19">
        <v>2019</v>
      </c>
      <c r="D255" s="20">
        <v>6323</v>
      </c>
      <c r="E255" s="20" t="s">
        <v>14</v>
      </c>
      <c r="F255" s="20" t="s">
        <v>15</v>
      </c>
      <c r="G255" s="20">
        <v>3</v>
      </c>
      <c r="H255" s="20">
        <v>16942</v>
      </c>
      <c r="I255" s="20" t="s">
        <v>14</v>
      </c>
      <c r="J255" s="20">
        <v>5951</v>
      </c>
      <c r="K255" s="20" t="s">
        <v>14</v>
      </c>
    </row>
    <row r="256" spans="1:82">
      <c r="B256" s="18"/>
      <c r="C256" s="19">
        <v>2020</v>
      </c>
      <c r="D256" s="20">
        <v>1510</v>
      </c>
      <c r="E256" s="20" t="s">
        <v>14</v>
      </c>
      <c r="F256" s="20" t="s">
        <v>15</v>
      </c>
      <c r="G256" s="20">
        <v>2301</v>
      </c>
      <c r="H256" s="20" t="s">
        <v>14</v>
      </c>
      <c r="I256" s="20" t="s">
        <v>14</v>
      </c>
      <c r="J256" s="20">
        <v>244</v>
      </c>
      <c r="K256" s="20">
        <v>501</v>
      </c>
    </row>
    <row r="257" spans="1:82">
      <c r="B257" s="18"/>
      <c r="C257" s="19">
        <v>2021</v>
      </c>
      <c r="D257" s="20">
        <v>31</v>
      </c>
      <c r="E257" s="20" t="s">
        <v>14</v>
      </c>
      <c r="F257" s="20" t="s">
        <v>14</v>
      </c>
      <c r="G257" s="20" t="s">
        <v>14</v>
      </c>
      <c r="H257" s="20" t="s">
        <v>14</v>
      </c>
      <c r="I257" s="20" t="s">
        <v>14</v>
      </c>
      <c r="J257" s="20">
        <v>59</v>
      </c>
      <c r="K257" s="20" t="s">
        <v>14</v>
      </c>
    </row>
    <row r="258" spans="1:82" s="2" customFormat="1">
      <c r="A258" s="14"/>
      <c r="B258" s="18"/>
      <c r="C258" s="19">
        <v>2022</v>
      </c>
      <c r="D258" s="20">
        <v>149</v>
      </c>
      <c r="E258" s="20" t="s">
        <v>14</v>
      </c>
      <c r="F258" s="20" t="s">
        <v>14</v>
      </c>
      <c r="G258" s="20">
        <v>408</v>
      </c>
      <c r="H258" s="20" t="s">
        <v>14</v>
      </c>
      <c r="I258" s="20" t="s">
        <v>14</v>
      </c>
      <c r="J258" s="20">
        <v>251</v>
      </c>
      <c r="K258" s="20">
        <v>10</v>
      </c>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row>
    <row r="259" spans="1:82">
      <c r="B259" s="18" t="s">
        <v>75</v>
      </c>
      <c r="C259" s="19">
        <v>2018</v>
      </c>
      <c r="D259" s="20">
        <v>7</v>
      </c>
      <c r="E259" s="20" t="s">
        <v>14</v>
      </c>
      <c r="F259" s="20" t="s">
        <v>14</v>
      </c>
      <c r="G259" s="20">
        <v>8</v>
      </c>
      <c r="H259" s="20" t="s">
        <v>14</v>
      </c>
      <c r="I259" s="20" t="s">
        <v>14</v>
      </c>
      <c r="J259" s="20">
        <v>3</v>
      </c>
      <c r="K259" s="20">
        <v>13</v>
      </c>
    </row>
    <row r="260" spans="1:82">
      <c r="B260" s="18"/>
      <c r="C260" s="19">
        <v>2019</v>
      </c>
      <c r="D260" s="20">
        <v>9</v>
      </c>
      <c r="E260" s="20" t="s">
        <v>14</v>
      </c>
      <c r="F260" s="20" t="s">
        <v>14</v>
      </c>
      <c r="G260" s="20">
        <v>5</v>
      </c>
      <c r="H260" s="20">
        <v>210</v>
      </c>
      <c r="I260" s="20" t="s">
        <v>14</v>
      </c>
      <c r="J260" s="20">
        <v>5</v>
      </c>
      <c r="K260" s="20" t="s">
        <v>14</v>
      </c>
    </row>
    <row r="261" spans="1:82">
      <c r="B261" s="18"/>
      <c r="C261" s="19">
        <v>2020</v>
      </c>
      <c r="D261" s="20">
        <v>7</v>
      </c>
      <c r="E261" s="20" t="s">
        <v>14</v>
      </c>
      <c r="F261" s="20" t="s">
        <v>15</v>
      </c>
      <c r="G261" s="20">
        <v>2</v>
      </c>
      <c r="H261" s="20" t="s">
        <v>14</v>
      </c>
      <c r="I261" s="20" t="s">
        <v>14</v>
      </c>
      <c r="J261" s="20">
        <v>53</v>
      </c>
      <c r="K261" s="20" t="s">
        <v>14</v>
      </c>
    </row>
    <row r="262" spans="1:82">
      <c r="B262" s="18"/>
      <c r="C262" s="19">
        <v>2021</v>
      </c>
      <c r="D262" s="20" t="s">
        <v>15</v>
      </c>
      <c r="E262" s="20" t="s">
        <v>14</v>
      </c>
      <c r="F262" s="20" t="s">
        <v>14</v>
      </c>
      <c r="G262" s="20" t="s">
        <v>14</v>
      </c>
      <c r="H262" s="20" t="s">
        <v>14</v>
      </c>
      <c r="I262" s="20" t="s">
        <v>14</v>
      </c>
      <c r="J262" s="20">
        <v>2</v>
      </c>
      <c r="K262" s="20" t="s">
        <v>14</v>
      </c>
    </row>
    <row r="263" spans="1:82" s="2" customFormat="1">
      <c r="A263" s="14"/>
      <c r="B263" s="18"/>
      <c r="C263" s="19">
        <v>2022</v>
      </c>
      <c r="D263" s="20">
        <v>3</v>
      </c>
      <c r="E263" s="20" t="s">
        <v>14</v>
      </c>
      <c r="F263" s="20" t="s">
        <v>14</v>
      </c>
      <c r="G263" s="20" t="s">
        <v>15</v>
      </c>
      <c r="H263" s="20" t="s">
        <v>14</v>
      </c>
      <c r="I263" s="20" t="s">
        <v>14</v>
      </c>
      <c r="J263" s="20">
        <v>11</v>
      </c>
      <c r="K263" s="20" t="s">
        <v>14</v>
      </c>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row>
    <row r="264" spans="1:82">
      <c r="B264" s="18" t="s">
        <v>77</v>
      </c>
      <c r="C264" s="19">
        <v>2018</v>
      </c>
      <c r="D264" s="20">
        <v>13</v>
      </c>
      <c r="E264" s="20" t="s">
        <v>14</v>
      </c>
      <c r="F264" s="20" t="s">
        <v>14</v>
      </c>
      <c r="G264" s="20" t="s">
        <v>14</v>
      </c>
      <c r="H264" s="20">
        <v>497</v>
      </c>
      <c r="I264" s="20" t="s">
        <v>14</v>
      </c>
      <c r="J264" s="20">
        <v>15</v>
      </c>
      <c r="K264" s="20">
        <v>4252</v>
      </c>
    </row>
    <row r="265" spans="1:82">
      <c r="B265" s="18"/>
      <c r="C265" s="19">
        <v>2019</v>
      </c>
      <c r="D265" s="20">
        <v>6243</v>
      </c>
      <c r="E265" s="20" t="s">
        <v>14</v>
      </c>
      <c r="F265" s="20" t="s">
        <v>14</v>
      </c>
      <c r="G265" s="20" t="s">
        <v>14</v>
      </c>
      <c r="H265" s="20" t="s">
        <v>14</v>
      </c>
      <c r="I265" s="20" t="s">
        <v>14</v>
      </c>
      <c r="J265" s="20" t="s">
        <v>14</v>
      </c>
      <c r="K265" s="20" t="s">
        <v>14</v>
      </c>
    </row>
    <row r="266" spans="1:82">
      <c r="B266" s="18"/>
      <c r="C266" s="19">
        <v>2020</v>
      </c>
      <c r="D266" s="20">
        <v>2</v>
      </c>
      <c r="E266" s="20" t="s">
        <v>14</v>
      </c>
      <c r="F266" s="20" t="s">
        <v>14</v>
      </c>
      <c r="G266" s="20">
        <v>2</v>
      </c>
      <c r="H266" s="20" t="s">
        <v>14</v>
      </c>
      <c r="I266" s="20" t="s">
        <v>14</v>
      </c>
      <c r="J266" s="20">
        <v>4</v>
      </c>
      <c r="K266" s="20" t="s">
        <v>14</v>
      </c>
    </row>
    <row r="267" spans="1:82">
      <c r="B267" s="18"/>
      <c r="C267" s="141">
        <v>2021</v>
      </c>
      <c r="D267" s="20">
        <v>19</v>
      </c>
      <c r="E267" s="20" t="s">
        <v>14</v>
      </c>
      <c r="F267" s="20">
        <v>5</v>
      </c>
      <c r="G267" s="20" t="s">
        <v>14</v>
      </c>
      <c r="H267" s="20" t="s">
        <v>14</v>
      </c>
      <c r="I267" s="20" t="s">
        <v>14</v>
      </c>
      <c r="J267" s="20">
        <v>13.574999999999999</v>
      </c>
      <c r="K267" s="20" t="s">
        <v>14</v>
      </c>
    </row>
    <row r="268" spans="1:82">
      <c r="B268" s="18" t="s">
        <v>78</v>
      </c>
      <c r="C268" s="19">
        <v>2018</v>
      </c>
      <c r="D268" s="20">
        <v>468</v>
      </c>
      <c r="E268" s="20" t="s">
        <v>14</v>
      </c>
      <c r="F268" s="20">
        <v>136</v>
      </c>
      <c r="G268" s="20">
        <v>68</v>
      </c>
      <c r="H268" s="20" t="s">
        <v>14</v>
      </c>
      <c r="I268" s="20" t="s">
        <v>14</v>
      </c>
      <c r="J268" s="20" t="s">
        <v>15</v>
      </c>
      <c r="K268" s="20" t="s">
        <v>14</v>
      </c>
    </row>
    <row r="269" spans="1:82">
      <c r="B269" s="18"/>
      <c r="C269" s="19">
        <v>2019</v>
      </c>
      <c r="D269" s="20">
        <v>35</v>
      </c>
      <c r="E269" s="20" t="s">
        <v>14</v>
      </c>
      <c r="F269" s="20" t="s">
        <v>14</v>
      </c>
      <c r="G269" s="20">
        <v>118</v>
      </c>
      <c r="H269" s="20" t="s">
        <v>14</v>
      </c>
      <c r="I269" s="20" t="s">
        <v>14</v>
      </c>
      <c r="J269" s="20">
        <v>218</v>
      </c>
      <c r="K269" s="20">
        <v>23</v>
      </c>
    </row>
    <row r="270" spans="1:82" s="14" customFormat="1">
      <c r="B270" s="18"/>
      <c r="C270" s="19">
        <v>2021</v>
      </c>
      <c r="D270" s="20" t="s">
        <v>15</v>
      </c>
      <c r="E270" s="20" t="s">
        <v>14</v>
      </c>
      <c r="F270" s="20" t="s">
        <v>14</v>
      </c>
      <c r="G270" s="20" t="s">
        <v>15</v>
      </c>
      <c r="H270" s="20" t="s">
        <v>14</v>
      </c>
      <c r="I270" s="20" t="s">
        <v>14</v>
      </c>
      <c r="J270" s="20">
        <v>4</v>
      </c>
      <c r="K270" s="20" t="s">
        <v>14</v>
      </c>
    </row>
    <row r="271" spans="1:82">
      <c r="B271" s="18" t="s">
        <v>162</v>
      </c>
      <c r="C271" s="19">
        <v>2018</v>
      </c>
      <c r="D271" s="20">
        <v>21226</v>
      </c>
      <c r="E271" s="20" t="s">
        <v>14</v>
      </c>
      <c r="F271" s="20">
        <v>45</v>
      </c>
      <c r="G271" s="20">
        <v>36066</v>
      </c>
      <c r="H271" s="20">
        <v>6602</v>
      </c>
      <c r="I271" s="20" t="s">
        <v>14</v>
      </c>
      <c r="J271" s="20">
        <v>8386</v>
      </c>
      <c r="K271" s="20">
        <v>1310</v>
      </c>
    </row>
    <row r="272" spans="1:82">
      <c r="B272" s="18"/>
      <c r="C272" s="19">
        <v>2019</v>
      </c>
      <c r="D272" s="20">
        <v>11207</v>
      </c>
      <c r="E272" s="20" t="s">
        <v>14</v>
      </c>
      <c r="F272" s="20">
        <v>60</v>
      </c>
      <c r="G272" s="20">
        <v>28861</v>
      </c>
      <c r="H272" s="20">
        <v>4570</v>
      </c>
      <c r="I272" s="20" t="s">
        <v>14</v>
      </c>
      <c r="J272" s="20">
        <v>28892</v>
      </c>
      <c r="K272" s="20">
        <v>3927</v>
      </c>
    </row>
    <row r="273" spans="1:82">
      <c r="B273" s="18"/>
      <c r="C273" s="19">
        <v>2020</v>
      </c>
      <c r="D273" s="20">
        <v>20483</v>
      </c>
      <c r="E273" s="20" t="s">
        <v>14</v>
      </c>
      <c r="F273" s="20">
        <v>419</v>
      </c>
      <c r="G273" s="20" t="s">
        <v>14</v>
      </c>
      <c r="H273" s="20">
        <v>11932</v>
      </c>
      <c r="I273" s="20" t="s">
        <v>14</v>
      </c>
      <c r="J273" s="20">
        <v>7587</v>
      </c>
      <c r="K273" s="20">
        <v>14331</v>
      </c>
    </row>
    <row r="274" spans="1:82" s="14" customFormat="1">
      <c r="B274" s="18"/>
      <c r="C274" s="19">
        <v>2021</v>
      </c>
      <c r="D274" s="20">
        <v>13788</v>
      </c>
      <c r="E274" s="20" t="s">
        <v>14</v>
      </c>
      <c r="F274" s="20">
        <v>268</v>
      </c>
      <c r="G274" s="20">
        <v>12010</v>
      </c>
      <c r="H274" s="20">
        <v>1567</v>
      </c>
      <c r="I274" s="20" t="s">
        <v>14</v>
      </c>
      <c r="J274" s="20">
        <v>3761</v>
      </c>
      <c r="K274" s="20">
        <v>3010</v>
      </c>
    </row>
    <row r="275" spans="1:82" s="2" customFormat="1">
      <c r="A275" s="14"/>
      <c r="B275" s="18"/>
      <c r="C275" s="19">
        <v>2022</v>
      </c>
      <c r="D275" s="20">
        <v>9706</v>
      </c>
      <c r="E275" s="20" t="s">
        <v>14</v>
      </c>
      <c r="F275" s="20">
        <v>1597</v>
      </c>
      <c r="G275" s="20">
        <v>7378</v>
      </c>
      <c r="H275" s="20">
        <v>6223</v>
      </c>
      <c r="I275" s="20" t="s">
        <v>14</v>
      </c>
      <c r="J275" s="20">
        <v>1366</v>
      </c>
      <c r="K275" s="20">
        <v>5399</v>
      </c>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row>
    <row r="276" spans="1:82">
      <c r="B276" s="18" t="s">
        <v>80</v>
      </c>
      <c r="C276" s="19">
        <v>2018</v>
      </c>
      <c r="D276" s="20">
        <v>8031</v>
      </c>
      <c r="E276" s="20" t="s">
        <v>14</v>
      </c>
      <c r="F276" s="20">
        <v>9</v>
      </c>
      <c r="G276" s="20" t="s">
        <v>14</v>
      </c>
      <c r="H276" s="20" t="s">
        <v>14</v>
      </c>
      <c r="I276" s="20" t="s">
        <v>14</v>
      </c>
      <c r="J276" s="20">
        <v>88508</v>
      </c>
      <c r="K276" s="20">
        <v>158</v>
      </c>
    </row>
    <row r="277" spans="1:82">
      <c r="B277" s="18"/>
      <c r="C277" s="19">
        <v>2019</v>
      </c>
      <c r="D277" s="20">
        <v>450</v>
      </c>
      <c r="E277" s="20" t="s">
        <v>14</v>
      </c>
      <c r="F277" s="20" t="s">
        <v>14</v>
      </c>
      <c r="G277" s="20">
        <v>243</v>
      </c>
      <c r="H277" s="20" t="s">
        <v>14</v>
      </c>
      <c r="I277" s="20" t="s">
        <v>14</v>
      </c>
      <c r="J277" s="20">
        <v>11</v>
      </c>
      <c r="K277" s="20">
        <v>570</v>
      </c>
    </row>
    <row r="278" spans="1:82">
      <c r="B278" s="18"/>
      <c r="C278" s="98">
        <v>2020</v>
      </c>
      <c r="D278" s="20">
        <v>958</v>
      </c>
      <c r="E278" s="20" t="s">
        <v>14</v>
      </c>
      <c r="F278" s="20" t="s">
        <v>14</v>
      </c>
      <c r="G278" s="20">
        <v>558</v>
      </c>
      <c r="H278" s="20" t="s">
        <v>14</v>
      </c>
      <c r="I278" s="20" t="s">
        <v>14</v>
      </c>
      <c r="J278" s="20" t="s">
        <v>14</v>
      </c>
      <c r="K278" s="20" t="s">
        <v>14</v>
      </c>
    </row>
    <row r="279" spans="1:82">
      <c r="B279" s="18"/>
      <c r="C279" s="19">
        <v>2021</v>
      </c>
      <c r="D279" s="20">
        <v>707</v>
      </c>
      <c r="E279" s="20" t="s">
        <v>14</v>
      </c>
      <c r="F279" s="20">
        <v>42</v>
      </c>
      <c r="G279" s="20">
        <v>388</v>
      </c>
      <c r="H279" s="20" t="s">
        <v>14</v>
      </c>
      <c r="I279" s="20" t="s">
        <v>14</v>
      </c>
      <c r="J279" s="20">
        <v>10</v>
      </c>
      <c r="K279" s="20">
        <v>1452</v>
      </c>
    </row>
    <row r="280" spans="1:82" s="2" customFormat="1">
      <c r="A280" s="14"/>
      <c r="B280" s="18"/>
      <c r="C280" s="19">
        <v>2022</v>
      </c>
      <c r="D280" s="20">
        <v>2985</v>
      </c>
      <c r="E280" s="20" t="s">
        <v>14</v>
      </c>
      <c r="F280" s="20">
        <v>40</v>
      </c>
      <c r="G280" s="20">
        <v>541</v>
      </c>
      <c r="H280" s="20" t="s">
        <v>14</v>
      </c>
      <c r="I280" s="20" t="s">
        <v>14</v>
      </c>
      <c r="J280" s="20">
        <v>39</v>
      </c>
      <c r="K280" s="20">
        <v>801</v>
      </c>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row>
    <row r="281" spans="1:82">
      <c r="B281" s="18" t="s">
        <v>81</v>
      </c>
      <c r="C281" s="19">
        <v>2018</v>
      </c>
      <c r="D281" s="20" t="s">
        <v>14</v>
      </c>
      <c r="E281" s="20" t="s">
        <v>14</v>
      </c>
      <c r="F281" s="20" t="s">
        <v>14</v>
      </c>
      <c r="G281" s="20" t="s">
        <v>14</v>
      </c>
      <c r="H281" s="20">
        <v>18713</v>
      </c>
      <c r="I281" s="20" t="s">
        <v>14</v>
      </c>
      <c r="J281" s="20" t="s">
        <v>14</v>
      </c>
      <c r="K281" s="20" t="s">
        <v>14</v>
      </c>
    </row>
    <row r="282" spans="1:82">
      <c r="B282" s="18"/>
      <c r="C282" s="19">
        <v>2019</v>
      </c>
      <c r="D282" s="20" t="s">
        <v>15</v>
      </c>
      <c r="E282" s="20" t="s">
        <v>14</v>
      </c>
      <c r="F282" s="20" t="s">
        <v>14</v>
      </c>
      <c r="G282" s="20" t="s">
        <v>15</v>
      </c>
      <c r="H282" s="20" t="s">
        <v>14</v>
      </c>
      <c r="I282" s="20" t="s">
        <v>14</v>
      </c>
      <c r="J282" s="20" t="s">
        <v>14</v>
      </c>
      <c r="K282" s="20" t="s">
        <v>14</v>
      </c>
    </row>
    <row r="283" spans="1:82">
      <c r="B283" s="18" t="s">
        <v>82</v>
      </c>
      <c r="C283" s="19">
        <v>2018</v>
      </c>
      <c r="D283" s="20" t="s">
        <v>15</v>
      </c>
      <c r="E283" s="20" t="s">
        <v>14</v>
      </c>
      <c r="F283" s="20" t="s">
        <v>14</v>
      </c>
      <c r="G283" s="20" t="s">
        <v>14</v>
      </c>
      <c r="H283" s="20" t="s">
        <v>14</v>
      </c>
      <c r="I283" s="20" t="s">
        <v>14</v>
      </c>
      <c r="J283" s="20" t="s">
        <v>14</v>
      </c>
      <c r="K283" s="20" t="s">
        <v>14</v>
      </c>
    </row>
    <row r="284" spans="1:82">
      <c r="B284" s="18"/>
      <c r="C284" s="19">
        <v>2019</v>
      </c>
      <c r="D284" s="20">
        <v>1</v>
      </c>
      <c r="E284" s="20" t="s">
        <v>14</v>
      </c>
      <c r="F284" s="20" t="s">
        <v>14</v>
      </c>
      <c r="G284" s="20" t="s">
        <v>14</v>
      </c>
      <c r="H284" s="20" t="s">
        <v>14</v>
      </c>
      <c r="I284" s="20" t="s">
        <v>14</v>
      </c>
      <c r="J284" s="20" t="s">
        <v>14</v>
      </c>
      <c r="K284" s="20" t="s">
        <v>14</v>
      </c>
    </row>
    <row r="285" spans="1:82">
      <c r="B285" s="18" t="s">
        <v>83</v>
      </c>
      <c r="C285" s="19">
        <v>2018</v>
      </c>
      <c r="D285" s="20" t="s">
        <v>14</v>
      </c>
      <c r="E285" s="20" t="s">
        <v>14</v>
      </c>
      <c r="F285" s="20" t="s">
        <v>14</v>
      </c>
      <c r="G285" s="20">
        <v>6</v>
      </c>
      <c r="H285" s="20" t="s">
        <v>14</v>
      </c>
      <c r="I285" s="20" t="s">
        <v>14</v>
      </c>
      <c r="J285" s="20" t="s">
        <v>15</v>
      </c>
      <c r="K285" s="20">
        <v>53</v>
      </c>
    </row>
    <row r="286" spans="1:82" s="14" customFormat="1">
      <c r="B286" s="18"/>
      <c r="C286" s="19">
        <v>2019</v>
      </c>
      <c r="D286" s="20">
        <v>2</v>
      </c>
      <c r="E286" s="20" t="s">
        <v>14</v>
      </c>
      <c r="F286" s="20" t="s">
        <v>14</v>
      </c>
      <c r="G286" s="20">
        <v>8</v>
      </c>
      <c r="H286" s="20" t="s">
        <v>14</v>
      </c>
      <c r="I286" s="20" t="s">
        <v>14</v>
      </c>
      <c r="J286" s="20" t="s">
        <v>15</v>
      </c>
      <c r="K286" s="20">
        <v>45</v>
      </c>
    </row>
    <row r="287" spans="1:82" s="14" customFormat="1">
      <c r="B287" s="18"/>
      <c r="C287" s="19">
        <v>2020</v>
      </c>
      <c r="D287" s="20" t="s">
        <v>14</v>
      </c>
      <c r="E287" s="20" t="s">
        <v>14</v>
      </c>
      <c r="F287" s="20" t="s">
        <v>14</v>
      </c>
      <c r="G287" s="20" t="s">
        <v>14</v>
      </c>
      <c r="H287" s="20" t="s">
        <v>14</v>
      </c>
      <c r="I287" s="20" t="s">
        <v>14</v>
      </c>
      <c r="J287" s="20" t="s">
        <v>14</v>
      </c>
      <c r="K287" s="20" t="s">
        <v>14</v>
      </c>
    </row>
    <row r="288" spans="1:82" s="14" customFormat="1">
      <c r="B288" s="18"/>
      <c r="C288" s="19">
        <v>2021</v>
      </c>
      <c r="D288" s="20">
        <v>2041</v>
      </c>
      <c r="E288" s="20" t="s">
        <v>14</v>
      </c>
      <c r="F288" s="20" t="s">
        <v>14</v>
      </c>
      <c r="G288" s="20">
        <v>265</v>
      </c>
      <c r="H288" s="20" t="s">
        <v>14</v>
      </c>
      <c r="I288" s="20" t="s">
        <v>14</v>
      </c>
      <c r="J288" s="20" t="s">
        <v>15</v>
      </c>
      <c r="K288" s="20">
        <v>1616</v>
      </c>
    </row>
    <row r="289" spans="1:82" s="2" customFormat="1">
      <c r="A289" s="14"/>
      <c r="B289" s="18"/>
      <c r="C289" s="19">
        <v>2022</v>
      </c>
      <c r="D289" s="20">
        <v>4</v>
      </c>
      <c r="E289" s="20" t="s">
        <v>14</v>
      </c>
      <c r="F289" s="20" t="s">
        <v>14</v>
      </c>
      <c r="G289" s="20">
        <v>6</v>
      </c>
      <c r="H289" s="20" t="s">
        <v>14</v>
      </c>
      <c r="I289" s="20" t="s">
        <v>14</v>
      </c>
      <c r="J289" s="20">
        <v>2</v>
      </c>
      <c r="K289" s="20">
        <v>23</v>
      </c>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row>
    <row r="290" spans="1:82">
      <c r="B290" s="18" t="s">
        <v>84</v>
      </c>
      <c r="C290" s="19">
        <v>2018</v>
      </c>
      <c r="D290" s="20">
        <v>30615</v>
      </c>
      <c r="E290" s="20" t="s">
        <v>14</v>
      </c>
      <c r="F290" s="20">
        <v>83</v>
      </c>
      <c r="G290" s="20">
        <v>12533</v>
      </c>
      <c r="H290" s="20">
        <v>2913</v>
      </c>
      <c r="I290" s="20" t="s">
        <v>14</v>
      </c>
      <c r="J290" s="20">
        <v>8480</v>
      </c>
      <c r="K290" s="20">
        <v>13</v>
      </c>
    </row>
    <row r="291" spans="1:82">
      <c r="B291" s="18"/>
      <c r="C291" s="19">
        <v>2019</v>
      </c>
      <c r="D291" s="20">
        <v>314125</v>
      </c>
      <c r="E291" s="20" t="s">
        <v>15</v>
      </c>
      <c r="F291" s="20">
        <v>17</v>
      </c>
      <c r="G291" s="20">
        <v>41</v>
      </c>
      <c r="H291" s="20">
        <v>39</v>
      </c>
      <c r="I291" s="20" t="s">
        <v>14</v>
      </c>
      <c r="J291" s="20">
        <v>106</v>
      </c>
      <c r="K291" s="20">
        <v>50</v>
      </c>
    </row>
    <row r="292" spans="1:82">
      <c r="B292" s="18"/>
      <c r="C292" s="19">
        <v>2020</v>
      </c>
      <c r="D292" s="20">
        <v>894</v>
      </c>
      <c r="E292" s="20" t="s">
        <v>14</v>
      </c>
      <c r="F292" s="20">
        <v>13</v>
      </c>
      <c r="G292" s="20">
        <v>58</v>
      </c>
      <c r="H292" s="20">
        <v>40</v>
      </c>
      <c r="I292" s="20" t="s">
        <v>14</v>
      </c>
      <c r="J292" s="20">
        <v>304</v>
      </c>
      <c r="K292" s="20">
        <v>1</v>
      </c>
    </row>
    <row r="293" spans="1:82">
      <c r="B293" s="18"/>
      <c r="C293" s="19">
        <v>2021</v>
      </c>
      <c r="D293" s="20">
        <v>2512</v>
      </c>
      <c r="E293" s="20" t="s">
        <v>14</v>
      </c>
      <c r="F293" s="20" t="s">
        <v>15</v>
      </c>
      <c r="G293" s="20">
        <v>2685</v>
      </c>
      <c r="H293" s="20">
        <v>800</v>
      </c>
      <c r="I293" s="20" t="s">
        <v>14</v>
      </c>
      <c r="J293" s="20">
        <v>32</v>
      </c>
      <c r="K293" s="20" t="s">
        <v>14</v>
      </c>
    </row>
    <row r="294" spans="1:82" s="2" customFormat="1">
      <c r="A294" s="14"/>
      <c r="B294" s="18"/>
      <c r="C294" s="19">
        <v>2022</v>
      </c>
      <c r="D294" s="20">
        <v>35</v>
      </c>
      <c r="E294" s="20" t="s">
        <v>14</v>
      </c>
      <c r="F294" s="20">
        <v>660</v>
      </c>
      <c r="G294" s="20">
        <v>2</v>
      </c>
      <c r="H294" s="20">
        <v>66</v>
      </c>
      <c r="I294" s="20" t="s">
        <v>14</v>
      </c>
      <c r="J294" s="20">
        <v>1</v>
      </c>
      <c r="K294" s="20" t="s">
        <v>15</v>
      </c>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row>
    <row r="295" spans="1:82">
      <c r="B295" s="18" t="s">
        <v>85</v>
      </c>
      <c r="C295" s="19">
        <v>2021</v>
      </c>
      <c r="D295" s="20">
        <v>2230</v>
      </c>
      <c r="E295" s="20" t="s">
        <v>14</v>
      </c>
      <c r="F295" s="20" t="s">
        <v>14</v>
      </c>
      <c r="G295" s="20" t="s">
        <v>14</v>
      </c>
      <c r="H295" s="20" t="s">
        <v>14</v>
      </c>
      <c r="I295" s="20" t="s">
        <v>14</v>
      </c>
      <c r="J295" s="20" t="s">
        <v>14</v>
      </c>
      <c r="K295" s="20" t="s">
        <v>14</v>
      </c>
    </row>
    <row r="296" spans="1:82" s="2" customFormat="1">
      <c r="A296" s="14"/>
      <c r="B296" s="18"/>
      <c r="C296" s="19">
        <v>2022</v>
      </c>
      <c r="D296" s="20" t="s">
        <v>15</v>
      </c>
      <c r="E296" s="20" t="s">
        <v>14</v>
      </c>
      <c r="F296" s="20" t="s">
        <v>14</v>
      </c>
      <c r="G296" s="20">
        <v>1</v>
      </c>
      <c r="H296" s="20" t="s">
        <v>14</v>
      </c>
      <c r="I296" s="20" t="s">
        <v>14</v>
      </c>
      <c r="J296" s="20" t="s">
        <v>14</v>
      </c>
      <c r="K296" s="20">
        <v>8</v>
      </c>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row>
    <row r="297" spans="1:82">
      <c r="B297" s="18" t="s">
        <v>86</v>
      </c>
      <c r="C297" s="19">
        <v>2021</v>
      </c>
      <c r="D297" s="20">
        <v>5</v>
      </c>
      <c r="E297" s="20" t="s">
        <v>14</v>
      </c>
      <c r="F297" s="20" t="s">
        <v>14</v>
      </c>
      <c r="G297" s="20" t="s">
        <v>14</v>
      </c>
      <c r="H297" s="20" t="s">
        <v>14</v>
      </c>
      <c r="I297" s="20" t="s">
        <v>14</v>
      </c>
      <c r="J297" s="20">
        <v>7</v>
      </c>
      <c r="K297" s="20" t="s">
        <v>14</v>
      </c>
    </row>
    <row r="298" spans="1:82" s="2" customFormat="1">
      <c r="A298" s="14"/>
      <c r="B298" s="18"/>
      <c r="C298" s="19">
        <v>2022</v>
      </c>
      <c r="D298" s="20" t="s">
        <v>15</v>
      </c>
      <c r="E298" s="20" t="s">
        <v>14</v>
      </c>
      <c r="F298" s="20" t="s">
        <v>14</v>
      </c>
      <c r="G298" s="20" t="s">
        <v>14</v>
      </c>
      <c r="H298" s="20" t="s">
        <v>15</v>
      </c>
      <c r="I298" s="20" t="s">
        <v>14</v>
      </c>
      <c r="J298" s="20" t="s">
        <v>14</v>
      </c>
      <c r="K298" s="20" t="s">
        <v>14</v>
      </c>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row>
    <row r="299" spans="1:82" s="5" customFormat="1">
      <c r="A299" s="16"/>
      <c r="B299" s="31" t="s">
        <v>137</v>
      </c>
      <c r="C299" s="32">
        <v>2018</v>
      </c>
      <c r="D299" s="17">
        <f t="shared" ref="D299:K300" si="29">SUM(D233,D243,D248,D254,D259,D264,D268,D271,D276,D281,D283,D285,D290)</f>
        <v>63922</v>
      </c>
      <c r="E299" s="17">
        <f t="shared" si="29"/>
        <v>0</v>
      </c>
      <c r="F299" s="17">
        <f t="shared" si="29"/>
        <v>274</v>
      </c>
      <c r="G299" s="17">
        <f t="shared" si="29"/>
        <v>52028</v>
      </c>
      <c r="H299" s="17">
        <f t="shared" si="29"/>
        <v>28735</v>
      </c>
      <c r="I299" s="17">
        <f t="shared" si="29"/>
        <v>0</v>
      </c>
      <c r="J299" s="17">
        <f t="shared" si="29"/>
        <v>107548</v>
      </c>
      <c r="K299" s="17">
        <f t="shared" si="29"/>
        <v>6884</v>
      </c>
      <c r="L299" s="16"/>
      <c r="M299" s="17"/>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row>
    <row r="300" spans="1:82" s="5" customFormat="1">
      <c r="A300" s="16"/>
      <c r="B300" s="31" t="s">
        <v>137</v>
      </c>
      <c r="C300" s="32">
        <v>2019</v>
      </c>
      <c r="D300" s="17">
        <f t="shared" si="29"/>
        <v>338431</v>
      </c>
      <c r="E300" s="17">
        <f t="shared" si="29"/>
        <v>0</v>
      </c>
      <c r="F300" s="17">
        <f t="shared" si="29"/>
        <v>77</v>
      </c>
      <c r="G300" s="17">
        <f t="shared" si="29"/>
        <v>29374</v>
      </c>
      <c r="H300" s="17">
        <f t="shared" si="29"/>
        <v>21761</v>
      </c>
      <c r="I300" s="17">
        <f t="shared" si="29"/>
        <v>0</v>
      </c>
      <c r="J300" s="17">
        <f t="shared" si="29"/>
        <v>35192</v>
      </c>
      <c r="K300" s="17">
        <f t="shared" si="29"/>
        <v>4998</v>
      </c>
      <c r="L300" s="16"/>
      <c r="M300" s="17"/>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row>
    <row r="301" spans="1:82" s="5" customFormat="1">
      <c r="A301" s="16"/>
      <c r="B301" s="31" t="s">
        <v>137</v>
      </c>
      <c r="C301" s="32">
        <v>2020</v>
      </c>
      <c r="D301" s="17">
        <f t="shared" ref="D301:K301" si="30">SUM(D235,D238,D242,D245,D250,D256,D261,D266,D273,D278,D287,D292)</f>
        <v>25850</v>
      </c>
      <c r="E301" s="17">
        <f t="shared" si="30"/>
        <v>0</v>
      </c>
      <c r="F301" s="17">
        <f t="shared" si="30"/>
        <v>838</v>
      </c>
      <c r="G301" s="17">
        <f t="shared" si="30"/>
        <v>7032</v>
      </c>
      <c r="H301" s="17">
        <f t="shared" si="30"/>
        <v>11972</v>
      </c>
      <c r="I301" s="17">
        <f t="shared" si="30"/>
        <v>0</v>
      </c>
      <c r="J301" s="17">
        <f t="shared" si="30"/>
        <v>8201</v>
      </c>
      <c r="K301" s="17">
        <f t="shared" si="30"/>
        <v>15930</v>
      </c>
      <c r="L301" s="16"/>
      <c r="M301" s="17"/>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row>
    <row r="302" spans="1:82" s="5" customFormat="1">
      <c r="A302" s="16"/>
      <c r="B302" s="31" t="s">
        <v>137</v>
      </c>
      <c r="C302" s="32">
        <v>2021</v>
      </c>
      <c r="D302" s="17">
        <f t="shared" ref="D302:K302" si="31">SUM(D236,D239,D246,D251,D253,D257,D262,D270,D267,D274,D279,D288,D293,D295,D297)</f>
        <v>32418</v>
      </c>
      <c r="E302" s="17">
        <f t="shared" si="31"/>
        <v>0</v>
      </c>
      <c r="F302" s="17">
        <f t="shared" si="31"/>
        <v>361</v>
      </c>
      <c r="G302" s="17">
        <f t="shared" si="31"/>
        <v>17715</v>
      </c>
      <c r="H302" s="17">
        <f t="shared" si="31"/>
        <v>7812</v>
      </c>
      <c r="I302" s="17">
        <f t="shared" si="31"/>
        <v>0</v>
      </c>
      <c r="J302" s="17">
        <f t="shared" si="31"/>
        <v>5033.5749999999998</v>
      </c>
      <c r="K302" s="17">
        <f t="shared" si="31"/>
        <v>8274</v>
      </c>
      <c r="L302" s="16"/>
      <c r="M302" s="17"/>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row>
    <row r="303" spans="1:82" s="4" customFormat="1" ht="13" thickBot="1">
      <c r="A303" s="16"/>
      <c r="B303" s="31" t="s">
        <v>137</v>
      </c>
      <c r="C303" s="32">
        <v>2022</v>
      </c>
      <c r="D303" s="17">
        <f>SUM(D237,D240,D247,D252,D258,D263,D275,D280,D289,D294,D296,D298)</f>
        <v>14217</v>
      </c>
      <c r="E303" s="17">
        <f t="shared" ref="E303:K303" si="32">SUM(E237,E240,E247,E252,E258,E263,E275,E280,E289,E294,E296,E298)</f>
        <v>0</v>
      </c>
      <c r="F303" s="17">
        <f t="shared" si="32"/>
        <v>2299</v>
      </c>
      <c r="G303" s="17">
        <f t="shared" si="32"/>
        <v>8744</v>
      </c>
      <c r="H303" s="17">
        <f t="shared" si="32"/>
        <v>6290</v>
      </c>
      <c r="I303" s="17">
        <f t="shared" si="32"/>
        <v>0</v>
      </c>
      <c r="J303" s="17">
        <f t="shared" si="32"/>
        <v>1671</v>
      </c>
      <c r="K303" s="17">
        <f t="shared" si="32"/>
        <v>7240</v>
      </c>
      <c r="L303" s="16"/>
      <c r="M303" s="17"/>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row>
    <row r="304" spans="1:82" ht="23.15" customHeight="1">
      <c r="B304" s="56" t="s">
        <v>121</v>
      </c>
      <c r="C304" s="57"/>
      <c r="D304" s="138"/>
      <c r="E304" s="138"/>
      <c r="F304" s="138"/>
      <c r="G304" s="138"/>
      <c r="H304" s="138"/>
      <c r="I304" s="138"/>
      <c r="J304" s="138"/>
      <c r="K304" s="138"/>
    </row>
    <row r="305" spans="1:82">
      <c r="B305" s="18" t="s">
        <v>87</v>
      </c>
      <c r="C305" s="19">
        <v>2020</v>
      </c>
      <c r="D305" s="20" t="s">
        <v>14</v>
      </c>
      <c r="E305" s="20" t="s">
        <v>14</v>
      </c>
      <c r="F305" s="20" t="s">
        <v>14</v>
      </c>
      <c r="G305" s="20" t="s">
        <v>14</v>
      </c>
      <c r="H305" s="20" t="s">
        <v>14</v>
      </c>
      <c r="I305" s="20" t="s">
        <v>15</v>
      </c>
      <c r="J305" s="20" t="s">
        <v>14</v>
      </c>
      <c r="K305" s="20" t="s">
        <v>14</v>
      </c>
    </row>
    <row r="306" spans="1:82">
      <c r="B306" s="18"/>
      <c r="C306" s="19">
        <v>2021</v>
      </c>
      <c r="D306" s="20">
        <v>1</v>
      </c>
      <c r="E306" s="20" t="s">
        <v>14</v>
      </c>
      <c r="F306" s="20" t="s">
        <v>14</v>
      </c>
      <c r="G306" s="20" t="s">
        <v>14</v>
      </c>
      <c r="H306" s="20" t="s">
        <v>14</v>
      </c>
      <c r="I306" s="20" t="s">
        <v>15</v>
      </c>
      <c r="J306" s="20" t="s">
        <v>14</v>
      </c>
      <c r="K306" s="20">
        <v>52</v>
      </c>
    </row>
    <row r="307" spans="1:82">
      <c r="B307" s="18" t="s">
        <v>88</v>
      </c>
      <c r="C307" s="19">
        <v>2018</v>
      </c>
      <c r="D307" s="20">
        <v>37</v>
      </c>
      <c r="E307" s="20" t="s">
        <v>14</v>
      </c>
      <c r="F307" s="20" t="s">
        <v>14</v>
      </c>
      <c r="G307" s="20">
        <v>144</v>
      </c>
      <c r="H307" s="20" t="s">
        <v>14</v>
      </c>
      <c r="I307" s="20" t="s">
        <v>14</v>
      </c>
      <c r="J307" s="20" t="s">
        <v>15</v>
      </c>
      <c r="K307" s="20">
        <v>19</v>
      </c>
    </row>
    <row r="308" spans="1:82">
      <c r="B308" s="18"/>
      <c r="C308" s="19">
        <v>2019</v>
      </c>
      <c r="D308" s="20">
        <v>18</v>
      </c>
      <c r="E308" s="20" t="s">
        <v>14</v>
      </c>
      <c r="F308" s="20" t="s">
        <v>14</v>
      </c>
      <c r="G308" s="20">
        <v>21</v>
      </c>
      <c r="H308" s="20" t="s">
        <v>14</v>
      </c>
      <c r="I308" s="20" t="s">
        <v>14</v>
      </c>
      <c r="J308" s="20" t="s">
        <v>14</v>
      </c>
      <c r="K308" s="20" t="s">
        <v>14</v>
      </c>
    </row>
    <row r="309" spans="1:82">
      <c r="B309" s="18"/>
      <c r="C309" s="19">
        <v>2020</v>
      </c>
      <c r="D309" s="20">
        <v>20</v>
      </c>
      <c r="E309" s="20" t="s">
        <v>14</v>
      </c>
      <c r="F309" s="20" t="s">
        <v>14</v>
      </c>
      <c r="G309" s="20">
        <v>112</v>
      </c>
      <c r="H309" s="20" t="s">
        <v>14</v>
      </c>
      <c r="I309" s="20" t="s">
        <v>14</v>
      </c>
      <c r="J309" s="20">
        <v>5</v>
      </c>
      <c r="K309" s="20">
        <v>20</v>
      </c>
    </row>
    <row r="310" spans="1:82">
      <c r="B310" s="18"/>
      <c r="C310" s="19">
        <v>2021</v>
      </c>
      <c r="D310" s="20">
        <v>1</v>
      </c>
      <c r="E310" s="20" t="s">
        <v>15</v>
      </c>
      <c r="F310" s="20" t="s">
        <v>14</v>
      </c>
      <c r="G310" s="20">
        <v>2</v>
      </c>
      <c r="H310" s="20" t="s">
        <v>14</v>
      </c>
      <c r="I310" s="20" t="s">
        <v>14</v>
      </c>
      <c r="J310" s="20" t="s">
        <v>14</v>
      </c>
      <c r="K310" s="20" t="s">
        <v>15</v>
      </c>
    </row>
    <row r="311" spans="1:82">
      <c r="B311" s="18"/>
      <c r="C311" s="19"/>
      <c r="D311" s="20"/>
      <c r="E311" s="20"/>
      <c r="F311" s="20"/>
      <c r="G311" s="20"/>
      <c r="H311" s="20"/>
      <c r="I311" s="20"/>
      <c r="J311" s="20"/>
      <c r="K311" s="20"/>
    </row>
    <row r="312" spans="1:82">
      <c r="B312" s="134" t="s">
        <v>137</v>
      </c>
      <c r="C312" s="135">
        <v>2018</v>
      </c>
      <c r="D312" s="21">
        <f t="shared" ref="D312:K313" si="33">SUM(D307)</f>
        <v>37</v>
      </c>
      <c r="E312" s="21">
        <f t="shared" si="33"/>
        <v>0</v>
      </c>
      <c r="F312" s="21">
        <f t="shared" si="33"/>
        <v>0</v>
      </c>
      <c r="G312" s="21">
        <f t="shared" si="33"/>
        <v>144</v>
      </c>
      <c r="H312" s="21">
        <f t="shared" si="33"/>
        <v>0</v>
      </c>
      <c r="I312" s="21">
        <f t="shared" si="33"/>
        <v>0</v>
      </c>
      <c r="J312" s="21">
        <f t="shared" si="33"/>
        <v>0</v>
      </c>
      <c r="K312" s="21">
        <f t="shared" si="33"/>
        <v>19</v>
      </c>
    </row>
    <row r="313" spans="1:82">
      <c r="B313" s="134" t="s">
        <v>137</v>
      </c>
      <c r="C313" s="135">
        <v>2019</v>
      </c>
      <c r="D313" s="21">
        <f t="shared" si="33"/>
        <v>18</v>
      </c>
      <c r="E313" s="21">
        <f t="shared" si="33"/>
        <v>0</v>
      </c>
      <c r="F313" s="21">
        <f t="shared" si="33"/>
        <v>0</v>
      </c>
      <c r="G313" s="21">
        <f t="shared" si="33"/>
        <v>21</v>
      </c>
      <c r="H313" s="21">
        <f t="shared" si="33"/>
        <v>0</v>
      </c>
      <c r="I313" s="21">
        <f t="shared" si="33"/>
        <v>0</v>
      </c>
      <c r="J313" s="21">
        <f t="shared" si="33"/>
        <v>0</v>
      </c>
      <c r="K313" s="21">
        <f t="shared" si="33"/>
        <v>0</v>
      </c>
    </row>
    <row r="314" spans="1:82">
      <c r="B314" s="134" t="s">
        <v>137</v>
      </c>
      <c r="C314" s="135">
        <v>2020</v>
      </c>
      <c r="D314" s="21">
        <f t="shared" ref="D314:K315" si="34">SUM(D305,D309)</f>
        <v>20</v>
      </c>
      <c r="E314" s="21">
        <f t="shared" si="34"/>
        <v>0</v>
      </c>
      <c r="F314" s="21">
        <f t="shared" si="34"/>
        <v>0</v>
      </c>
      <c r="G314" s="21">
        <f t="shared" si="34"/>
        <v>112</v>
      </c>
      <c r="H314" s="21">
        <f t="shared" si="34"/>
        <v>0</v>
      </c>
      <c r="I314" s="21">
        <f t="shared" si="34"/>
        <v>0</v>
      </c>
      <c r="J314" s="21">
        <f t="shared" si="34"/>
        <v>5</v>
      </c>
      <c r="K314" s="21">
        <f t="shared" si="34"/>
        <v>20</v>
      </c>
    </row>
    <row r="315" spans="1:82">
      <c r="B315" s="134" t="s">
        <v>137</v>
      </c>
      <c r="C315" s="135">
        <v>2021</v>
      </c>
      <c r="D315" s="21">
        <f t="shared" si="34"/>
        <v>2</v>
      </c>
      <c r="E315" s="21">
        <f t="shared" si="34"/>
        <v>0</v>
      </c>
      <c r="F315" s="21">
        <f t="shared" si="34"/>
        <v>0</v>
      </c>
      <c r="G315" s="21">
        <f t="shared" si="34"/>
        <v>2</v>
      </c>
      <c r="H315" s="21">
        <f t="shared" si="34"/>
        <v>0</v>
      </c>
      <c r="I315" s="21">
        <f t="shared" si="34"/>
        <v>0</v>
      </c>
      <c r="J315" s="21">
        <f t="shared" si="34"/>
        <v>0</v>
      </c>
      <c r="K315" s="21">
        <f t="shared" si="34"/>
        <v>52</v>
      </c>
    </row>
    <row r="316" spans="1:82" s="2" customFormat="1">
      <c r="A316" s="14"/>
      <c r="B316" s="134" t="s">
        <v>137</v>
      </c>
      <c r="C316" s="135">
        <v>2022</v>
      </c>
      <c r="D316" s="21" t="s">
        <v>14</v>
      </c>
      <c r="E316" s="21" t="s">
        <v>14</v>
      </c>
      <c r="F316" s="21" t="s">
        <v>14</v>
      </c>
      <c r="G316" s="21" t="s">
        <v>14</v>
      </c>
      <c r="H316" s="21" t="s">
        <v>14</v>
      </c>
      <c r="I316" s="21" t="s">
        <v>14</v>
      </c>
      <c r="J316" s="21" t="s">
        <v>14</v>
      </c>
      <c r="K316" s="21" t="s">
        <v>15</v>
      </c>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row>
    <row r="317" spans="1:82">
      <c r="B317" s="134" t="s">
        <v>140</v>
      </c>
      <c r="C317" s="135">
        <v>2018</v>
      </c>
      <c r="D317" s="21">
        <f t="shared" ref="D317:K319" si="35">SUM(D17,D33,D56,D111,D148,D157,D201,D227,D299,D312)</f>
        <v>332744</v>
      </c>
      <c r="E317" s="21">
        <f t="shared" si="35"/>
        <v>2101</v>
      </c>
      <c r="F317" s="21">
        <f t="shared" si="35"/>
        <v>226396</v>
      </c>
      <c r="G317" s="21">
        <f t="shared" si="35"/>
        <v>490108</v>
      </c>
      <c r="H317" s="21">
        <f t="shared" si="35"/>
        <v>54014</v>
      </c>
      <c r="I317" s="21">
        <f t="shared" si="35"/>
        <v>5</v>
      </c>
      <c r="J317" s="142">
        <f t="shared" si="35"/>
        <v>1247561</v>
      </c>
      <c r="K317" s="21">
        <f t="shared" si="35"/>
        <v>690159</v>
      </c>
    </row>
    <row r="318" spans="1:82">
      <c r="B318" s="134" t="s">
        <v>140</v>
      </c>
      <c r="C318" s="135">
        <v>2019</v>
      </c>
      <c r="D318" s="21">
        <f t="shared" si="35"/>
        <v>433179</v>
      </c>
      <c r="E318" s="21">
        <f t="shared" si="35"/>
        <v>1940</v>
      </c>
      <c r="F318" s="21">
        <f t="shared" si="35"/>
        <v>34525</v>
      </c>
      <c r="G318" s="21">
        <f t="shared" si="35"/>
        <v>667557</v>
      </c>
      <c r="H318" s="21">
        <f t="shared" si="35"/>
        <v>75447</v>
      </c>
      <c r="I318" s="21">
        <f t="shared" si="35"/>
        <v>0</v>
      </c>
      <c r="J318" s="21">
        <f t="shared" si="35"/>
        <v>961204</v>
      </c>
      <c r="K318" s="21">
        <f t="shared" si="35"/>
        <v>575758</v>
      </c>
    </row>
    <row r="319" spans="1:82">
      <c r="B319" s="134" t="s">
        <v>140</v>
      </c>
      <c r="C319" s="135">
        <v>2020</v>
      </c>
      <c r="D319" s="21">
        <f t="shared" si="35"/>
        <v>355777</v>
      </c>
      <c r="E319" s="21">
        <f t="shared" si="35"/>
        <v>0</v>
      </c>
      <c r="F319" s="21">
        <f t="shared" si="35"/>
        <v>11942</v>
      </c>
      <c r="G319" s="21">
        <f t="shared" si="35"/>
        <v>586804</v>
      </c>
      <c r="H319" s="21">
        <f t="shared" si="35"/>
        <v>53959</v>
      </c>
      <c r="I319" s="21">
        <f t="shared" si="35"/>
        <v>0</v>
      </c>
      <c r="J319" s="142">
        <f t="shared" si="35"/>
        <v>1175512</v>
      </c>
      <c r="K319" s="21">
        <f t="shared" si="35"/>
        <v>303267</v>
      </c>
    </row>
    <row r="320" spans="1:82">
      <c r="B320" s="26" t="s">
        <v>140</v>
      </c>
      <c r="C320" s="143">
        <v>2021</v>
      </c>
      <c r="D320" s="144">
        <f>SUM(D20,D36,D59,D114,D151,D160,D204,D230,D302,D315)</f>
        <v>259306</v>
      </c>
      <c r="E320" s="144">
        <f t="shared" ref="E320:G320" si="36">SUM(E20,E36,E59,E114,E151,E160,E204,E230,E302,E315)</f>
        <v>18</v>
      </c>
      <c r="F320" s="144">
        <f t="shared" si="36"/>
        <v>402</v>
      </c>
      <c r="G320" s="144">
        <f t="shared" si="36"/>
        <v>605891</v>
      </c>
      <c r="H320" s="144">
        <f>SUM(H20,H36,H59,H114,H151,H160,H204,H230,H302,H315)</f>
        <v>50501</v>
      </c>
      <c r="I320" s="144">
        <f>SUM(I20,I36,I59,I114,I151,I160,I204,I230,I302,I315)</f>
        <v>1879</v>
      </c>
      <c r="J320" s="144">
        <f>SUM(J20,J36,J59,J114,J151,J160,J204,J230,J302,J315)</f>
        <v>737587.57499999995</v>
      </c>
      <c r="K320" s="144">
        <f>SUM(K20,K36,K59,K114,K151,K160,K204,K230,K302,K315)</f>
        <v>331038</v>
      </c>
    </row>
    <row r="321" spans="1:82" s="2" customFormat="1">
      <c r="A321" s="14"/>
      <c r="B321" s="26" t="s">
        <v>140</v>
      </c>
      <c r="C321" s="143">
        <v>2022</v>
      </c>
      <c r="D321" s="144">
        <f>SUM(D21,D37,D60,D115,D152,D161,D205,D231,D303,D316)</f>
        <v>1276683</v>
      </c>
      <c r="E321" s="144">
        <f t="shared" ref="E321:K321" si="37">SUM(E21,E37,E60,E115,E152,E161,E205,E231,E303,E316)</f>
        <v>0</v>
      </c>
      <c r="F321" s="144">
        <f t="shared" si="37"/>
        <v>8836</v>
      </c>
      <c r="G321" s="144">
        <f t="shared" si="37"/>
        <v>414892</v>
      </c>
      <c r="H321" s="144">
        <f t="shared" si="37"/>
        <v>141179</v>
      </c>
      <c r="I321" s="144">
        <f t="shared" si="37"/>
        <v>0</v>
      </c>
      <c r="J321" s="144">
        <f t="shared" si="37"/>
        <v>639805</v>
      </c>
      <c r="K321" s="144">
        <f t="shared" si="37"/>
        <v>96131</v>
      </c>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row>
    <row r="322" spans="1:82">
      <c r="B322" s="14"/>
      <c r="C322" s="14"/>
      <c r="D322" s="112"/>
      <c r="E322" s="112"/>
      <c r="F322" s="112"/>
      <c r="G322" s="112"/>
      <c r="H322" s="112"/>
      <c r="I322" s="112"/>
      <c r="J322" s="112"/>
      <c r="K322" s="112"/>
    </row>
    <row r="323" spans="1:82">
      <c r="B323" s="157" t="s">
        <v>167</v>
      </c>
      <c r="C323" s="158"/>
      <c r="D323" s="158"/>
      <c r="E323" s="158"/>
      <c r="F323" s="158"/>
      <c r="G323" s="158"/>
      <c r="H323" s="158"/>
      <c r="I323" s="158"/>
      <c r="J323" s="158"/>
      <c r="K323" s="14"/>
    </row>
    <row r="324" spans="1:82" ht="51.75" customHeight="1">
      <c r="B324" s="158"/>
      <c r="C324" s="158"/>
      <c r="D324" s="158"/>
      <c r="E324" s="158"/>
      <c r="F324" s="158"/>
      <c r="G324" s="158"/>
      <c r="H324" s="158"/>
      <c r="I324" s="158"/>
      <c r="J324" s="158"/>
      <c r="K324" s="14"/>
    </row>
  </sheetData>
  <mergeCells count="11">
    <mergeCell ref="H6:H7"/>
    <mergeCell ref="I6:I7"/>
    <mergeCell ref="J6:J7"/>
    <mergeCell ref="K6:K7"/>
    <mergeCell ref="B323:J324"/>
    <mergeCell ref="B6:B7"/>
    <mergeCell ref="C6:C7"/>
    <mergeCell ref="D6:D7"/>
    <mergeCell ref="E6:E7"/>
    <mergeCell ref="F6:F7"/>
    <mergeCell ref="G6:G7"/>
  </mergeCells>
  <pageMargins left="0.7" right="0.7" top="0.75" bottom="0.75" header="0.3" footer="0.3"/>
  <pageSetup paperSize="9" orientation="portrait" verticalDpi="0" r:id="rId1"/>
  <ignoredErrors>
    <ignoredError sqref="G14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8" ma:contentTypeDescription="Create a new document." ma:contentTypeScope="" ma:versionID="1d83f607f58ebb484383ab2696e7bbb4">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a98db98d518c820dd2e833a97ebcd78b"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BD64BF-F6E2-4861-8381-EB8527A11642}">
  <ds:schemaRefs>
    <ds:schemaRef ds:uri="http://schemas.microsoft.com/office/2006/metadata/properties"/>
    <ds:schemaRef ds:uri="http://schemas.microsoft.com/office/infopath/2007/PartnerControls"/>
    <ds:schemaRef ds:uri="985ec44e-1bab-4c0b-9df0-6ba128686fc9"/>
    <ds:schemaRef ds:uri="c228f1f2-7ab5-409d-a0ac-8425036e7d3a"/>
    <ds:schemaRef ds:uri="02943a66-4a19-4631-b41a-7d5bed7741be"/>
    <ds:schemaRef ds:uri="17c4900f-10c8-4596-94a2-6f844684431c"/>
    <ds:schemaRef ds:uri="12bd31cc-5ec2-4b40-acdc-b1fa27cb44c7"/>
  </ds:schemaRefs>
</ds:datastoreItem>
</file>

<file path=customXml/itemProps2.xml><?xml version="1.0" encoding="utf-8"?>
<ds:datastoreItem xmlns:ds="http://schemas.openxmlformats.org/officeDocument/2006/customXml" ds:itemID="{1AC122E2-4EDF-4167-94DC-4225950F29E8}"/>
</file>

<file path=customXml/itemProps3.xml><?xml version="1.0" encoding="utf-8"?>
<ds:datastoreItem xmlns:ds="http://schemas.openxmlformats.org/officeDocument/2006/customXml" ds:itemID="{3D18B3FE-EA8B-4F25-BE85-DAD110CE6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Silvia Faltinger</cp:lastModifiedBy>
  <dcterms:created xsi:type="dcterms:W3CDTF">2022-09-13T13:52:41Z</dcterms:created>
  <dcterms:modified xsi:type="dcterms:W3CDTF">2024-02-23T13:46:25Z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0x010100F67CBD6C516AF74EAF63EED0994FBB9A</vt:lpwstr>
  </property>
</Properties>
</file>